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прилож1" sheetId="1" r:id="rId1"/>
    <sheet name="прилож2" sheetId="2" r:id="rId2"/>
    <sheet name="прилож3" sheetId="3" r:id="rId3"/>
    <sheet name="прилож4" sheetId="4" r:id="rId4"/>
    <sheet name="прилож5" sheetId="5" r:id="rId5"/>
    <sheet name="прило6" sheetId="6" r:id="rId6"/>
    <sheet name="пр7" sheetId="7" r:id="rId7"/>
    <sheet name="прил8" sheetId="8" r:id="rId8"/>
    <sheet name="приложение 9" sheetId="9" r:id="rId9"/>
    <sheet name="прилож10" sheetId="10" r:id="rId10"/>
    <sheet name="прилож11" sheetId="11" r:id="rId11"/>
    <sheet name="при12" sheetId="12" r:id="rId12"/>
    <sheet name="пр13" sheetId="13" r:id="rId13"/>
    <sheet name="прил 14" sheetId="14" r:id="rId14"/>
    <sheet name="прил15" sheetId="15" r:id="rId15"/>
  </sheets>
  <externalReferences>
    <externalReference r:id="rId18"/>
  </externalReferences>
  <definedNames>
    <definedName name="_xlnm.Print_Area" localSheetId="7">'прил8'!$B$1:$E$29</definedName>
    <definedName name="_xlnm.Print_Area" localSheetId="0">'прилож1'!$A$1:$D$37</definedName>
    <definedName name="_xlnm.Print_Area" localSheetId="9">'прилож10'!$A$1:$D$75</definedName>
    <definedName name="_xlnm.Print_Area" localSheetId="10">'прилож11'!$A$1:$E$78</definedName>
    <definedName name="_xlnm.Print_Area" localSheetId="4">'прилож5'!$B$1:$D$16</definedName>
    <definedName name="_xlnm.Print_Area" localSheetId="8">'приложение 9'!$A$1:$E$30</definedName>
  </definedNames>
  <calcPr fullCalcOnLoad="1"/>
</workbook>
</file>

<file path=xl/sharedStrings.xml><?xml version="1.0" encoding="utf-8"?>
<sst xmlns="http://schemas.openxmlformats.org/spreadsheetml/2006/main" count="1407" uniqueCount="334">
  <si>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</si>
  <si>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</si>
  <si>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2019год  и плановый период 2020-2021гг. </t>
  </si>
  <si>
    <t>от ___________________ года  №____</t>
  </si>
  <si>
    <t xml:space="preserve">Поступление доходов в бюджет администрации муниципального образования «Натырбовское сельское поселение» в 2019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</si>
  <si>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</si>
  <si>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</si>
  <si>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</si>
  <si>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</si>
  <si>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</si>
  <si>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</si>
  <si>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</si>
  <si>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</si>
  <si>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</si>
  <si>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</si>
  <si>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</si>
  <si>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</si>
  <si>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</si>
  <si>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</si>
  <si>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</si>
  <si>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</si>
  <si>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</si>
  <si>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</si>
  <si>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</si>
  <si>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</si>
  <si>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</si>
  <si>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</si>
  <si>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</si>
  <si>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</si>
  <si>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</si>
  <si>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</si>
  <si>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</si>
  <si>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</si>
  <si>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</si>
  <si>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</si>
  <si>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</si>
  <si>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</si>
  <si>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</si>
  <si>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</si>
  <si>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</si>
  <si>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</si>
  <si>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</si>
  <si>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</si>
  <si>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</si>
  <si>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</si>
  <si>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</si>
  <si>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</si>
  <si>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</si>
  <si>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 1 13 02065 10  0000 130</t>
  </si>
  <si>
    <t>Доходы от компенсации затрат гос-ва</t>
  </si>
  <si>
    <t xml:space="preserve">000 2 00 00000 00 0000 000 </t>
  </si>
  <si>
    <t>Безвозмездные поступления:</t>
  </si>
  <si>
    <t>000 2 02 01000 00 0000 151</t>
  </si>
  <si>
    <t>Дотации бюджетам субъектов Российской Федерации и муниципальных образований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</si>
  <si>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</si>
  <si>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</si>
  <si>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</si>
  <si>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</si>
  <si>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000 2020300000 0000 151</t>
  </si>
  <si>
    <t>Субвенции бюджетам субъектов Российской Федерации и муниципальных образований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</si>
  <si>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</si>
  <si>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</si>
  <si>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</si>
  <si>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</si>
  <si>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№2  к Решению Совета народных депутатов муниципального </t>
  </si>
  <si>
    <t xml:space="preserve">Поступление доходов в бюджет администрации муниципального образования «Натырбовское сельское поселение» на плановый период 2020-2021гг.
</t>
  </si>
  <si>
    <t>Сумма доходов на             2020 год, тыс.руб.</t>
  </si>
  <si>
    <t>Сумма доходов на             2021год, тыс.руб.</t>
  </si>
  <si>
    <t>Налоги на товары (работы, услуги), реалтзуемые на территории РФ</t>
  </si>
  <si>
    <t xml:space="preserve">Приложение №3  к Решению Совета народных депутатов муниципального </t>
  </si>
  <si>
    <t xml:space="preserve">Перечень главных администраторов доходов (администраторов) бюджета муниципального образования «Натырбовское сельское поселение» - органов местного самоуправления на 2019 год и плановый период 2020-2021гг.
</t>
  </si>
  <si>
    <t xml:space="preserve">Код
администратора доходов
</t>
  </si>
  <si>
    <t>Код группы подгоуппы элемента программы (подпрограммы) кода экономической классификации доходов</t>
  </si>
  <si>
    <t xml:space="preserve">Наименование администратора доходов бюджета муниципального образования «Натырбовское сельское поселение» - органа местного самоуправления
</t>
  </si>
  <si>
    <t>Администрация МО "Натырбовское сельское поселение"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</si>
  <si>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</si>
  <si>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</si>
  <si>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</si>
  <si>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</si>
  <si>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</si>
  <si>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</si>
  <si>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</si>
  <si>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</si>
  <si>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</si>
  <si>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</si>
  <si>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</si>
  <si>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2 02 15001 10 0000 151</t>
  </si>
  <si>
    <t>Дотации бюджетам сельских поселений на выравнивание  бюджетной обеспеченности</t>
  </si>
  <si>
    <t xml:space="preserve">2 02 15002 10 0000 151 </t>
  </si>
  <si>
    <t>Дотации бюджетам поселений на поддержку мер по обеспечению сбалансированности бюджетов</t>
  </si>
  <si>
    <t>2 02 02077 10 0000151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</si>
  <si>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</si>
  <si>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2 02 35118 10 0000 151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</si>
  <si>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</si>
  <si>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2 02 30024 10 0000 151</t>
  </si>
  <si>
    <t>2 02 04999 10 0000 151</t>
  </si>
  <si>
    <t>Прочие межбюджетные трансферты, передаваемые бюджетам сельских поселений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</si>
  <si>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</si>
  <si>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</si>
  <si>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</si>
  <si>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</si>
  <si>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</si>
  <si>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</si>
  <si>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</si>
  <si>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</si>
  <si>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Приложение №4  к Решению Совета народных депутатов муниципального </t>
  </si>
  <si>
    <t xml:space="preserve">образования «Натырбовское сельское поселение» </t>
  </si>
  <si>
    <t>Перечень главных администраторов  доходов бюджета муниципального образования "Натырбовское сельское поселение", поступающих из органов районного управления на 2019 год плановый период 2020-2021гг</t>
  </si>
  <si>
    <t>Код бюджетной классификации Российской Федерации</t>
  </si>
  <si>
    <t>Доходы, закрепляемые за администраторами</t>
  </si>
  <si>
    <t>Код группы, подгруппы, статьи, подстатьи, элемента, программы (подпрограммы), кода экономической классификации доходов</t>
  </si>
  <si>
    <t>Администрация муниципального образования "Натырбовское сельское поселение"</t>
  </si>
  <si>
    <t>2 02 15002 10 0000 151</t>
  </si>
  <si>
    <t>2 02 35118 10 0000 151</t>
  </si>
  <si>
    <t>Субвенции бюджетам сельских поселений на осуществлении первичного воинского учета на территориях, где осуществляют военные комиссариаты</t>
  </si>
  <si>
    <t>2 02 30024 10 0000 151</t>
  </si>
  <si>
    <t>202 04012 10 0000151</t>
  </si>
  <si>
    <t>Межбюджетные трансферты, передаваемые бюджетам сельских поселений для компенсаций дополнительных расходов, возникших в результате решений,  принятых органами власти другого уровня.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</si>
  <si>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</si>
  <si>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</si>
  <si>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№5  к Решению Совета народных депутатов муниципального </t>
  </si>
  <si>
    <t>Перечень главных администраторов  источников финансирования дефицита бюджета муниципального образования "Натырбовское сельское поселение" на 2019 год плановый период 2020-2021гг</t>
  </si>
  <si>
    <t>источников  финансирования дефицита бюджета поселения</t>
  </si>
  <si>
    <t xml:space="preserve">Администратор источников финансирования дефицитов доходов
</t>
  </si>
  <si>
    <t xml:space="preserve">Источников финансирования дефицита </t>
  </si>
  <si>
    <t>01 02 00 00 10 0000 710</t>
  </si>
  <si>
    <t>Получение кредитных от  кредитных организаций бюджетами сельских 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</si>
  <si>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</si>
  <si>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</si>
  <si>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01 03 01 00 10 0000 170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</si>
  <si>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</si>
  <si>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</si>
  <si>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</si>
  <si>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751</t>
  </si>
  <si>
    <t>01 05 02 01 10 0000 510</t>
  </si>
  <si>
    <t>Увеличение прочих денежных остатков средств бюджета сельских поселений</t>
  </si>
  <si>
    <t>01 05 02 01 10 0000 610</t>
  </si>
  <si>
    <t>Уменьшение прочих денежных остатков средств бюджета сельских поселений</t>
  </si>
  <si>
    <t xml:space="preserve">Приложение №6  к Решению Совета народных депутатов муниципального </t>
  </si>
  <si>
    <t xml:space="preserve">     образования «Натырбовское сельское поселение» на 2019год  и плановый период 2020-2021гг. </t>
  </si>
  <si>
    <t xml:space="preserve">                         от ___________________ года  №____</t>
  </si>
  <si>
    <t xml:space="preserve">Источники финансирования дефицита бюджета муниципального образования «Натырбовское сельское поселение» на 2019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</si>
  <si>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</si>
  <si>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</si>
  <si>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</si>
  <si>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</si>
  <si>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</si>
  <si>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</si>
  <si>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</si>
  <si>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</si>
  <si>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</si>
  <si>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</si>
  <si>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</si>
  <si>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</si>
  <si>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</si>
  <si>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</si>
  <si>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</si>
  <si>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</si>
  <si>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</si>
  <si>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</si>
  <si>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</si>
  <si>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</si>
  <si>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</si>
  <si>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</si>
  <si>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</si>
  <si>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</si>
  <si>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</si>
  <si>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</si>
  <si>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</si>
  <si>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</si>
  <si>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</si>
  <si>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</si>
  <si>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</si>
  <si>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</si>
  <si>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</si>
  <si>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</si>
  <si>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№7  к Решению Совета народных депутатов муниципального </t>
  </si>
  <si>
    <t xml:space="preserve">          образования «Натырбовское сельское поселение» на 2019год  и плановый период 2020-2021гг. </t>
  </si>
  <si>
    <t xml:space="preserve">Источники финансирования дефицита бюджета муниципального образования «Натырбовское сельское поселение» на плановый период 2020-2021гг.
</t>
  </si>
  <si>
    <t>Сумма, тыс.руб. 2020г.</t>
  </si>
  <si>
    <t>Сумма, тыс.руб. 2021г.</t>
  </si>
  <si>
    <t xml:space="preserve">Приложение №8  к Решению Совета народных депутатов муниципального </t>
  </si>
  <si>
    <t xml:space="preserve">                                     от ___________________ года  №____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</si>
  <si>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</si>
  <si>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</si>
  <si>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</si>
  <si>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</si>
  <si>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</si>
  <si>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</si>
  <si>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</si>
  <si>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</si>
  <si>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</si>
  <si>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</si>
  <si>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</si>
  <si>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</si>
  <si>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</si>
  <si>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</si>
  <si>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</si>
  <si>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</si>
  <si>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</si>
  <si>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</si>
  <si>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</si>
  <si>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</si>
  <si>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</si>
  <si>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</si>
  <si>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</si>
  <si>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</si>
  <si>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</si>
  <si>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</si>
  <si>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</si>
  <si>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</si>
  <si>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</si>
  <si>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</si>
  <si>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</si>
  <si>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</si>
  <si>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</si>
  <si>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</si>
  <si>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</si>
  <si>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</si>
  <si>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№9  к Решению Совета народных депутатов муниципального </t>
  </si>
  <si>
    <t xml:space="preserve">                                  от ___________________ года  №____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</si>
  <si>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плановый период 2020-2021гг.
</t>
  </si>
  <si>
    <t>Сумма, тыс.руб. 2020 год</t>
  </si>
  <si>
    <t>Сумма, тыс.руб. 2021 год</t>
  </si>
  <si>
    <t>условно утвержденные расходы, в соответствии со статьей 184.1 Бюджетного кодекса Российской Федерации</t>
  </si>
  <si>
    <t xml:space="preserve">Приложение №10  к Решению Совета народных депутатов муниципального </t>
  </si>
  <si>
    <t xml:space="preserve">             образования «Натырбовское сельское поселение» на 2019год  и плановый период 2020-2021гг. </t>
  </si>
  <si>
    <t xml:space="preserve">                                       от ___________________ года  №____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</si>
  <si>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</si>
  <si>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</si>
  <si>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</si>
  <si>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</si>
  <si>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</si>
  <si>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</si>
  <si>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</si>
  <si>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</si>
  <si>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</si>
  <si>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</si>
  <si>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</si>
  <si>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</si>
  <si>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</si>
  <si>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</si>
  <si>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</si>
  <si>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</si>
  <si>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</si>
  <si>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</si>
  <si>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</si>
  <si>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</si>
  <si>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</si>
  <si>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</si>
  <si>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</si>
  <si>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</si>
  <si>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</si>
  <si>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</si>
  <si>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</si>
  <si>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</si>
  <si>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</si>
  <si>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</si>
  <si>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</si>
  <si>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</si>
  <si>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</si>
  <si>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</si>
  <si>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</si>
  <si>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</si>
  <si>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</si>
  <si>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</si>
  <si>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</si>
  <si>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</si>
  <si>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</si>
  <si>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</si>
  <si>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</si>
  <si>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</si>
  <si>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</si>
  <si>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</si>
  <si>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</si>
  <si>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</si>
  <si>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</si>
  <si>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</si>
  <si>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</si>
  <si>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</si>
  <si>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</si>
  <si>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</si>
  <si>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</si>
  <si>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</si>
  <si>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</si>
  <si>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</si>
  <si>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</si>
  <si>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</si>
  <si>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</si>
  <si>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</si>
  <si>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</si>
  <si>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</si>
  <si>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</si>
  <si>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</si>
  <si>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2017г.</t>
  </si>
  <si>
    <t>6650002000</t>
  </si>
  <si>
    <t xml:space="preserve">Приложение №11  к Решению Совета народных депутатов муниципального </t>
  </si>
  <si>
    <t xml:space="preserve">                                    от ___________________ года  №____</t>
  </si>
  <si>
    <t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плановый период 2020-2021 гг.</t>
  </si>
  <si>
    <t>КУЛЬТУРА</t>
  </si>
  <si>
    <t>6670000000</t>
  </si>
  <si>
    <t>880</t>
  </si>
  <si>
    <t xml:space="preserve">Приложение №12  к Решению Совета народных депутатов муниципального </t>
  </si>
  <si>
    <t xml:space="preserve">                                         образования «Натырбовское сельское поселение» на 2019год  и плановый период 2020-2021гг. </t>
  </si>
  <si>
    <t xml:space="preserve">                           от ___________________ года  №____</t>
  </si>
  <si>
    <t>Ведомственная структура расходов бюджета муниципального  образования «Натырбовское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</si>
  <si>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</si>
  <si>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</si>
  <si>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</si>
  <si>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</si>
  <si>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</si>
  <si>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</si>
  <si>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</si>
  <si>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</si>
  <si>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</si>
  <si>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Другие вопросы в области культуры, кинематографии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</si>
  <si>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</si>
  <si>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№13  к Решению Совета народных депутатов муниципального </t>
  </si>
  <si>
    <t xml:space="preserve">                       от ___________________ года  №____</t>
  </si>
  <si>
    <t>Ведомственная структура расходов бюджета муниципального  образования «Натырбовское сельское поселение» на плановый период 2020-2021гг. по разделам , подразделам, целевым статьям и видам расходов  классификации расходов бюджетов Российской Федерации</t>
  </si>
  <si>
    <t>Сумма, тыс.руб. 2020 г.</t>
  </si>
  <si>
    <t>Сумма, тыс.руб. 2021 г.</t>
  </si>
  <si>
    <t xml:space="preserve">Приложение №14  к Решению Совета народных депутатов муниципального </t>
  </si>
  <si>
    <t xml:space="preserve">                                          образования «Натырбовское сельское поселение» на 2019год  и плановый период 2020-2021гг. </t>
  </si>
  <si>
    <t xml:space="preserve">            от ___________________ года  №____</t>
  </si>
  <si>
    <t>Программа муниципальных внутренних заимствований муниципального образования "Натырбовское сельское поселение" на 2019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</si>
  <si>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</si>
  <si>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</si>
  <si>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</si>
  <si>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</si>
  <si>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</si>
  <si>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</si>
  <si>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t xml:space="preserve">Приложение №15  к Решению Совета народных депутатов муниципального </t>
  </si>
  <si>
    <t>Программа муниципальных внутренних заимствований муниципального образования "Натырбовское сельское поселение" на плановый период 2020-2021гг.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</si>
</sst>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_-* #,##0.00&quot;р.&quot;_-;\-* #,##0.00&quot;р.&quot;_-;_-* \-??&quot;р.&quot;_-;_-@_-"/>
    <numFmt numFmtId="168" formatCode="#,##0.0"/>
    <numFmt numFmtId="169" formatCode="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11"/>
      <name val="Calibri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33">
    <xf numFmtId="164" fontId="0" fillId="0" borderId="0" xfId="0" applyAlignment="1">
      <alignment/>
    </xf>
    <xf numFmtId="164" fontId="18" fillId="0" borderId="0" xfId="0" applyFont="1" applyBorder="1" applyAlignment="1">
      <alignment horizontal="right"/>
    </xf>
    <xf numFmtId="164" fontId="19" fillId="0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4" fontId="9" fillId="0" borderId="0" xfId="0" applyFont="1" applyAlignment="1">
      <alignment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0" fillId="0" borderId="0" xfId="0" applyFont="1" applyAlignment="1">
      <alignment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6" xfId="0" applyBorder="1" applyAlignment="1">
      <alignment horizontal="right" wrapText="1"/>
    </xf>
    <xf numFmtId="164" fontId="20" fillId="0" borderId="12" xfId="0" applyFont="1" applyBorder="1" applyAlignment="1">
      <alignment horizontal="center" vertical="top"/>
    </xf>
    <xf numFmtId="164" fontId="20" fillId="0" borderId="11" xfId="0" applyFont="1" applyBorder="1" applyAlignment="1">
      <alignment wrapText="1"/>
    </xf>
    <xf numFmtId="164" fontId="24" fillId="0" borderId="12" xfId="0" applyFont="1" applyBorder="1" applyAlignment="1">
      <alignment horizontal="center" vertical="top"/>
    </xf>
    <xf numFmtId="165" fontId="25" fillId="0" borderId="11" xfId="0" applyNumberFormat="1" applyFont="1" applyBorder="1" applyAlignment="1" applyProtection="1">
      <alignment horizontal="right" vertical="center"/>
      <protection locked="0"/>
    </xf>
    <xf numFmtId="164" fontId="26" fillId="0" borderId="11" xfId="0" applyFont="1" applyBorder="1" applyAlignment="1" applyProtection="1">
      <alignment vertical="center" wrapText="1"/>
      <protection locked="0"/>
    </xf>
    <xf numFmtId="165" fontId="27" fillId="24" borderId="11" xfId="0" applyNumberFormat="1" applyFont="1" applyFill="1" applyBorder="1" applyAlignment="1">
      <alignment horizontal="right" vertical="center" shrinkToFit="1"/>
    </xf>
    <xf numFmtId="164" fontId="27" fillId="24" borderId="11" xfId="0" applyFont="1" applyFill="1" applyBorder="1" applyAlignment="1">
      <alignment horizontal="left" vertical="center" wrapText="1"/>
    </xf>
    <xf numFmtId="165" fontId="28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7" fillId="0" borderId="11" xfId="0" applyNumberFormat="1" applyFont="1" applyFill="1" applyBorder="1" applyAlignment="1">
      <alignment horizontal="center" vertical="center" shrinkToFit="1"/>
    </xf>
    <xf numFmtId="164" fontId="27" fillId="0" borderId="11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4" fontId="23" fillId="0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right"/>
    </xf>
    <xf numFmtId="164" fontId="0" fillId="0" borderId="11" xfId="0" applyBorder="1" applyAlignment="1">
      <alignment/>
    </xf>
    <xf numFmtId="164" fontId="19" fillId="0" borderId="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4" fontId="0" fillId="0" borderId="11" xfId="0" applyBorder="1" applyAlignment="1">
      <alignment horizontal="center" vertical="top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7" fontId="0" fillId="0" borderId="11" xfId="17" applyFont="1" applyFill="1" applyBorder="1" applyAlignment="1" applyProtection="1">
      <alignment vertical="top" wrapText="1" shrinkToFit="1"/>
      <protection/>
    </xf>
    <xf numFmtId="164" fontId="0" fillId="0" borderId="11" xfId="0" applyFont="1" applyBorder="1" applyAlignment="1">
      <alignment vertical="top" wrapText="1"/>
    </xf>
    <xf numFmtId="164" fontId="29" fillId="0" borderId="11" xfId="0" applyFont="1" applyBorder="1" applyAlignment="1">
      <alignment horizontal="left" vertical="top" wrapText="1"/>
    </xf>
    <xf numFmtId="167" fontId="18" fillId="0" borderId="0" xfId="17" applyFont="1" applyFill="1" applyBorder="1" applyAlignment="1" applyProtection="1">
      <alignment horizontal="right"/>
      <protection/>
    </xf>
    <xf numFmtId="164" fontId="18" fillId="0" borderId="0" xfId="0" applyFont="1" applyBorder="1" applyAlignment="1">
      <alignment horizontal="left"/>
    </xf>
    <xf numFmtId="164" fontId="19" fillId="0" borderId="10" xfId="0" applyFont="1" applyBorder="1" applyAlignment="1">
      <alignment horizontal="center" vertical="top" wrapText="1"/>
    </xf>
    <xf numFmtId="164" fontId="0" fillId="0" borderId="19" xfId="0" applyFont="1" applyBorder="1" applyAlignment="1">
      <alignment horizontal="left" vertical="top" wrapText="1"/>
    </xf>
    <xf numFmtId="164" fontId="0" fillId="0" borderId="19" xfId="0" applyFont="1" applyBorder="1" applyAlignment="1">
      <alignment horizontal="left" vertical="center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9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0" fillId="24" borderId="11" xfId="0" applyNumberFormat="1" applyFont="1" applyFill="1" applyBorder="1" applyAlignment="1">
      <alignment horizontal="left" vertical="top"/>
    </xf>
    <xf numFmtId="164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left" vertical="top" wrapText="1"/>
    </xf>
    <xf numFmtId="165" fontId="9" fillId="24" borderId="11" xfId="0" applyNumberFormat="1" applyFont="1" applyFill="1" applyBorder="1" applyAlignment="1">
      <alignment horizontal="left" vertical="top" wrapText="1"/>
    </xf>
    <xf numFmtId="164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center" wrapText="1"/>
    </xf>
    <xf numFmtId="164" fontId="9" fillId="24" borderId="11" xfId="0" applyFont="1" applyFill="1" applyBorder="1" applyAlignment="1">
      <alignment horizontal="center" wrapText="1"/>
    </xf>
    <xf numFmtId="164" fontId="30" fillId="0" borderId="0" xfId="0" applyFont="1" applyAlignment="1">
      <alignment horizontal="center" vertical="center"/>
    </xf>
    <xf numFmtId="164" fontId="30" fillId="0" borderId="11" xfId="0" applyFont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4" fontId="9" fillId="25" borderId="0" xfId="0" applyFont="1" applyFill="1" applyAlignment="1">
      <alignment/>
    </xf>
    <xf numFmtId="165" fontId="9" fillId="25" borderId="11" xfId="0" applyNumberFormat="1" applyFont="1" applyFill="1" applyBorder="1" applyAlignment="1">
      <alignment horizontal="left" vertical="top"/>
    </xf>
    <xf numFmtId="165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wrapText="1"/>
    </xf>
    <xf numFmtId="166" fontId="9" fillId="25" borderId="11" xfId="0" applyNumberFormat="1" applyFont="1" applyFill="1" applyBorder="1" applyAlignment="1">
      <alignment horizontal="right" wrapText="1"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4" fontId="20" fillId="25" borderId="11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5" fontId="9" fillId="25" borderId="11" xfId="0" applyNumberFormat="1" applyFont="1" applyFill="1" applyBorder="1" applyAlignment="1">
      <alignment horizontal="left" vertical="top" wrapText="1"/>
    </xf>
    <xf numFmtId="164" fontId="0" fillId="25" borderId="0" xfId="0" applyFill="1" applyAlignment="1">
      <alignment/>
    </xf>
    <xf numFmtId="164" fontId="20" fillId="25" borderId="11" xfId="0" applyFont="1" applyFill="1" applyBorder="1" applyAlignment="1">
      <alignment wrapText="1"/>
    </xf>
    <xf numFmtId="165" fontId="0" fillId="25" borderId="11" xfId="0" applyNumberFormat="1" applyFill="1" applyBorder="1" applyAlignment="1">
      <alignment horizontal="center" wrapText="1"/>
    </xf>
    <xf numFmtId="164" fontId="1" fillId="0" borderId="11" xfId="0" applyFont="1" applyBorder="1" applyAlignment="1">
      <alignment wrapText="1"/>
    </xf>
    <xf numFmtId="164" fontId="0" fillId="0" borderId="0" xfId="0" applyFont="1" applyFill="1" applyAlignment="1">
      <alignment/>
    </xf>
    <xf numFmtId="164" fontId="1" fillId="0" borderId="11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1" xfId="0" applyFont="1" applyBorder="1" applyAlignment="1">
      <alignment horizontal="center" vertical="top"/>
    </xf>
    <xf numFmtId="164" fontId="9" fillId="0" borderId="11" xfId="0" applyFont="1" applyFill="1" applyBorder="1" applyAlignment="1">
      <alignment horizontal="center" vertical="top" wrapText="1"/>
    </xf>
    <xf numFmtId="166" fontId="30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31" fillId="0" borderId="11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6" fontId="31" fillId="0" borderId="11" xfId="0" applyNumberFormat="1" applyFont="1" applyBorder="1" applyAlignment="1">
      <alignment/>
    </xf>
    <xf numFmtId="165" fontId="32" fillId="10" borderId="11" xfId="0" applyNumberFormat="1" applyFont="1" applyFill="1" applyBorder="1" applyAlignment="1">
      <alignment wrapText="1"/>
    </xf>
    <xf numFmtId="165" fontId="33" fillId="10" borderId="19" xfId="0" applyNumberFormat="1" applyFont="1" applyFill="1" applyBorder="1" applyAlignment="1">
      <alignment horizontal="right"/>
    </xf>
    <xf numFmtId="168" fontId="32" fillId="10" borderId="19" xfId="0" applyNumberFormat="1" applyFont="1" applyFill="1" applyBorder="1" applyAlignment="1">
      <alignment/>
    </xf>
    <xf numFmtId="164" fontId="34" fillId="26" borderId="11" xfId="0" applyFont="1" applyFill="1" applyBorder="1" applyAlignment="1">
      <alignment/>
    </xf>
    <xf numFmtId="165" fontId="34" fillId="26" borderId="19" xfId="0" applyNumberFormat="1" applyFont="1" applyFill="1" applyBorder="1" applyAlignment="1">
      <alignment horizontal="right"/>
    </xf>
    <xf numFmtId="168" fontId="34" fillId="26" borderId="19" xfId="0" applyNumberFormat="1" applyFont="1" applyFill="1" applyBorder="1" applyAlignment="1">
      <alignment/>
    </xf>
    <xf numFmtId="164" fontId="0" fillId="26" borderId="0" xfId="0" applyFont="1" applyFill="1" applyAlignment="1">
      <alignment/>
    </xf>
    <xf numFmtId="164" fontId="29" fillId="0" borderId="11" xfId="0" applyFont="1" applyBorder="1" applyAlignment="1">
      <alignment wrapText="1"/>
    </xf>
    <xf numFmtId="165" fontId="29" fillId="0" borderId="11" xfId="0" applyNumberFormat="1" applyFont="1" applyBorder="1" applyAlignment="1">
      <alignment horizontal="right"/>
    </xf>
    <xf numFmtId="165" fontId="35" fillId="24" borderId="19" xfId="0" applyNumberFormat="1" applyFont="1" applyFill="1" applyBorder="1" applyAlignment="1">
      <alignment horizontal="right"/>
    </xf>
    <xf numFmtId="168" fontId="29" fillId="24" borderId="19" xfId="0" applyNumberFormat="1" applyFont="1" applyFill="1" applyBorder="1" applyAlignment="1">
      <alignment/>
    </xf>
    <xf numFmtId="164" fontId="29" fillId="0" borderId="11" xfId="0" applyFont="1" applyBorder="1" applyAlignment="1">
      <alignment vertical="top" wrapText="1"/>
    </xf>
    <xf numFmtId="165" fontId="29" fillId="24" borderId="11" xfId="0" applyNumberFormat="1" applyFont="1" applyFill="1" applyBorder="1" applyAlignment="1">
      <alignment horizontal="right"/>
    </xf>
    <xf numFmtId="168" fontId="29" fillId="24" borderId="11" xfId="0" applyNumberFormat="1" applyFont="1" applyFill="1" applyBorder="1" applyAlignment="1">
      <alignment/>
    </xf>
    <xf numFmtId="165" fontId="29" fillId="0" borderId="11" xfId="0" applyNumberFormat="1" applyFont="1" applyFill="1" applyBorder="1" applyAlignment="1">
      <alignment vertical="top" wrapText="1"/>
    </xf>
    <xf numFmtId="165" fontId="29" fillId="24" borderId="11" xfId="0" applyNumberFormat="1" applyFont="1" applyFill="1" applyBorder="1" applyAlignment="1">
      <alignment wrapText="1"/>
    </xf>
    <xf numFmtId="165" fontId="36" fillId="26" borderId="11" xfId="0" applyNumberFormat="1" applyFont="1" applyFill="1" applyBorder="1" applyAlignment="1">
      <alignment wrapText="1"/>
    </xf>
    <xf numFmtId="165" fontId="34" fillId="26" borderId="11" xfId="0" applyNumberFormat="1" applyFont="1" applyFill="1" applyBorder="1" applyAlignment="1">
      <alignment horizontal="right"/>
    </xf>
    <xf numFmtId="168" fontId="34" fillId="26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wrapText="1"/>
    </xf>
    <xf numFmtId="168" fontId="29" fillId="0" borderId="1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34" fillId="26" borderId="11" xfId="0" applyNumberFormat="1" applyFont="1" applyFill="1" applyBorder="1" applyAlignment="1">
      <alignment vertical="top" wrapText="1"/>
    </xf>
    <xf numFmtId="164" fontId="9" fillId="26" borderId="0" xfId="0" applyFont="1" applyFill="1" applyAlignment="1">
      <alignment/>
    </xf>
    <xf numFmtId="165" fontId="29" fillId="0" borderId="11" xfId="0" applyNumberFormat="1" applyFont="1" applyBorder="1" applyAlignment="1">
      <alignment wrapText="1"/>
    </xf>
    <xf numFmtId="165" fontId="29" fillId="0" borderId="16" xfId="0" applyNumberFormat="1" applyFont="1" applyFill="1" applyBorder="1" applyAlignment="1">
      <alignment vertical="top" wrapText="1"/>
    </xf>
    <xf numFmtId="165" fontId="29" fillId="0" borderId="16" xfId="0" applyNumberFormat="1" applyFont="1" applyBorder="1" applyAlignment="1">
      <alignment horizontal="right"/>
    </xf>
    <xf numFmtId="165" fontId="0" fillId="26" borderId="11" xfId="0" applyNumberFormat="1" applyFont="1" applyFill="1" applyBorder="1" applyAlignment="1">
      <alignment wrapText="1"/>
    </xf>
    <xf numFmtId="165" fontId="29" fillId="26" borderId="11" xfId="0" applyNumberFormat="1" applyFont="1" applyFill="1" applyBorder="1" applyAlignment="1">
      <alignment horizontal="right"/>
    </xf>
    <xf numFmtId="168" fontId="29" fillId="26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wrapText="1"/>
    </xf>
    <xf numFmtId="165" fontId="29" fillId="24" borderId="19" xfId="0" applyNumberFormat="1" applyFont="1" applyFill="1" applyBorder="1" applyAlignment="1">
      <alignment horizontal="right"/>
    </xf>
    <xf numFmtId="165" fontId="29" fillId="24" borderId="16" xfId="0" applyNumberFormat="1" applyFont="1" applyFill="1" applyBorder="1" applyAlignment="1">
      <alignment wrapText="1"/>
    </xf>
    <xf numFmtId="168" fontId="29" fillId="24" borderId="21" xfId="0" applyNumberFormat="1" applyFont="1" applyFill="1" applyBorder="1" applyAlignment="1">
      <alignment/>
    </xf>
    <xf numFmtId="165" fontId="34" fillId="26" borderId="11" xfId="0" applyNumberFormat="1" applyFont="1" applyFill="1" applyBorder="1" applyAlignment="1">
      <alignment wrapText="1"/>
    </xf>
    <xf numFmtId="164" fontId="0" fillId="26" borderId="11" xfId="0" applyFont="1" applyFill="1" applyBorder="1" applyAlignment="1">
      <alignment/>
    </xf>
    <xf numFmtId="165" fontId="29" fillId="0" borderId="19" xfId="0" applyNumberFormat="1" applyFont="1" applyBorder="1" applyAlignment="1">
      <alignment wrapText="1"/>
    </xf>
    <xf numFmtId="165" fontId="29" fillId="0" borderId="19" xfId="0" applyNumberFormat="1" applyFont="1" applyBorder="1" applyAlignment="1">
      <alignment horizontal="right"/>
    </xf>
    <xf numFmtId="168" fontId="29" fillId="0" borderId="19" xfId="0" applyNumberFormat="1" applyFont="1" applyFill="1" applyBorder="1" applyAlignment="1">
      <alignment/>
    </xf>
    <xf numFmtId="164" fontId="32" fillId="10" borderId="11" xfId="0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horizontal="right"/>
    </xf>
    <xf numFmtId="168" fontId="32" fillId="10" borderId="11" xfId="0" applyNumberFormat="1" applyFont="1" applyFill="1" applyBorder="1" applyAlignment="1">
      <alignment/>
    </xf>
    <xf numFmtId="164" fontId="32" fillId="0" borderId="11" xfId="0" applyFont="1" applyFill="1" applyBorder="1" applyAlignment="1">
      <alignment wrapText="1"/>
    </xf>
    <xf numFmtId="165" fontId="29" fillId="0" borderId="11" xfId="0" applyNumberFormat="1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right"/>
    </xf>
    <xf numFmtId="168" fontId="33" fillId="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wrapText="1"/>
    </xf>
    <xf numFmtId="164" fontId="33" fillId="0" borderId="16" xfId="0" applyFont="1" applyFill="1" applyBorder="1" applyAlignment="1">
      <alignment wrapText="1"/>
    </xf>
    <xf numFmtId="165" fontId="29" fillId="0" borderId="16" xfId="0" applyNumberFormat="1" applyFont="1" applyFill="1" applyBorder="1" applyAlignment="1">
      <alignment horizontal="right"/>
    </xf>
    <xf numFmtId="168" fontId="32" fillId="0" borderId="11" xfId="0" applyNumberFormat="1" applyFont="1" applyFill="1" applyBorder="1" applyAlignment="1">
      <alignment/>
    </xf>
    <xf numFmtId="165" fontId="36" fillId="26" borderId="19" xfId="0" applyNumberFormat="1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vertical="center" wrapText="1"/>
    </xf>
    <xf numFmtId="164" fontId="34" fillId="0" borderId="11" xfId="0" applyFont="1" applyFill="1" applyBorder="1" applyAlignment="1">
      <alignment horizontal="left" vertical="center" wrapText="1"/>
    </xf>
    <xf numFmtId="165" fontId="34" fillId="0" borderId="11" xfId="0" applyNumberFormat="1" applyFont="1" applyBorder="1" applyAlignment="1">
      <alignment horizontal="right"/>
    </xf>
    <xf numFmtId="168" fontId="34" fillId="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4" fillId="0" borderId="11" xfId="0" applyNumberFormat="1" applyFont="1" applyFill="1" applyBorder="1" applyAlignment="1">
      <alignment vertical="top" wrapText="1"/>
    </xf>
    <xf numFmtId="165" fontId="34" fillId="0" borderId="19" xfId="0" applyNumberFormat="1" applyFont="1" applyBorder="1" applyAlignment="1">
      <alignment horizontal="right"/>
    </xf>
    <xf numFmtId="165" fontId="34" fillId="24" borderId="19" xfId="0" applyNumberFormat="1" applyFont="1" applyFill="1" applyBorder="1" applyAlignment="1">
      <alignment horizontal="right"/>
    </xf>
    <xf numFmtId="168" fontId="34" fillId="24" borderId="19" xfId="0" applyNumberFormat="1" applyFont="1" applyFill="1" applyBorder="1" applyAlignment="1">
      <alignment/>
    </xf>
    <xf numFmtId="165" fontId="29" fillId="24" borderId="11" xfId="0" applyNumberFormat="1" applyFont="1" applyFill="1" applyBorder="1" applyAlignment="1">
      <alignment vertical="center" wrapText="1"/>
    </xf>
    <xf numFmtId="165" fontId="35" fillId="10" borderId="11" xfId="0" applyNumberFormat="1" applyFont="1" applyFill="1" applyBorder="1" applyAlignment="1">
      <alignment vertical="center" wrapText="1"/>
    </xf>
    <xf numFmtId="165" fontId="35" fillId="10" borderId="11" xfId="0" applyNumberFormat="1" applyFont="1" applyFill="1" applyBorder="1" applyAlignment="1">
      <alignment horizontal="right"/>
    </xf>
    <xf numFmtId="168" fontId="35" fillId="1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horizontal="left" vertical="center" wrapText="1"/>
    </xf>
    <xf numFmtId="165" fontId="34" fillId="26" borderId="19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37" fillId="0" borderId="11" xfId="0" applyNumberFormat="1" applyFont="1" applyFill="1" applyBorder="1" applyAlignment="1">
      <alignment horizontal="right"/>
    </xf>
    <xf numFmtId="165" fontId="34" fillId="0" borderId="11" xfId="0" applyNumberFormat="1" applyFont="1" applyFill="1" applyBorder="1" applyAlignment="1">
      <alignment horizontal="right"/>
    </xf>
    <xf numFmtId="164" fontId="29" fillId="0" borderId="0" xfId="0" applyFont="1" applyAlignment="1">
      <alignment/>
    </xf>
    <xf numFmtId="165" fontId="32" fillId="10" borderId="11" xfId="0" applyNumberFormat="1" applyFont="1" applyFill="1" applyBorder="1" applyAlignment="1">
      <alignment vertical="top" wrapText="1"/>
    </xf>
    <xf numFmtId="165" fontId="32" fillId="10" borderId="19" xfId="0" applyNumberFormat="1" applyFont="1" applyFill="1" applyBorder="1" applyAlignment="1">
      <alignment horizontal="right"/>
    </xf>
    <xf numFmtId="164" fontId="29" fillId="0" borderId="11" xfId="0" applyFont="1" applyFill="1" applyBorder="1" applyAlignment="1">
      <alignment wrapText="1"/>
    </xf>
    <xf numFmtId="164" fontId="34" fillId="0" borderId="11" xfId="0" applyFont="1" applyFill="1" applyBorder="1" applyAlignment="1">
      <alignment wrapText="1"/>
    </xf>
    <xf numFmtId="164" fontId="34" fillId="0" borderId="11" xfId="0" applyFont="1" applyBorder="1" applyAlignment="1">
      <alignment/>
    </xf>
    <xf numFmtId="165" fontId="36" fillId="10" borderId="11" xfId="0" applyNumberFormat="1" applyFont="1" applyFill="1" applyBorder="1" applyAlignment="1">
      <alignment wrapText="1"/>
    </xf>
    <xf numFmtId="165" fontId="34" fillId="10" borderId="11" xfId="0" applyNumberFormat="1" applyFont="1" applyFill="1" applyBorder="1" applyAlignment="1">
      <alignment horizontal="right"/>
    </xf>
    <xf numFmtId="168" fontId="34" fillId="10" borderId="11" xfId="0" applyNumberFormat="1" applyFont="1" applyFill="1" applyBorder="1" applyAlignment="1">
      <alignment/>
    </xf>
    <xf numFmtId="165" fontId="34" fillId="10" borderId="11" xfId="0" applyNumberFormat="1" applyFont="1" applyFill="1" applyBorder="1" applyAlignment="1">
      <alignment vertical="top" wrapText="1"/>
    </xf>
    <xf numFmtId="165" fontId="34" fillId="10" borderId="11" xfId="0" applyNumberFormat="1" applyFont="1" applyFill="1" applyBorder="1" applyAlignment="1">
      <alignment wrapText="1"/>
    </xf>
    <xf numFmtId="165" fontId="36" fillId="0" borderId="11" xfId="0" applyNumberFormat="1" applyFont="1" applyBorder="1" applyAlignment="1">
      <alignment wrapText="1"/>
    </xf>
    <xf numFmtId="165" fontId="29" fillId="0" borderId="11" xfId="0" applyNumberFormat="1" applyFont="1" applyBorder="1" applyAlignment="1">
      <alignment vertical="center" wrapText="1"/>
    </xf>
    <xf numFmtId="165" fontId="34" fillId="10" borderId="12" xfId="0" applyNumberFormat="1" applyFont="1" applyFill="1" applyBorder="1" applyAlignment="1">
      <alignment vertical="top" wrapText="1"/>
    </xf>
    <xf numFmtId="165" fontId="34" fillId="10" borderId="13" xfId="0" applyNumberFormat="1" applyFont="1" applyFill="1" applyBorder="1" applyAlignment="1">
      <alignment horizontal="right"/>
    </xf>
    <xf numFmtId="165" fontId="29" fillId="10" borderId="11" xfId="0" applyNumberFormat="1" applyFont="1" applyFill="1" applyBorder="1" applyAlignment="1">
      <alignment wrapText="1"/>
    </xf>
    <xf numFmtId="165" fontId="29" fillId="10" borderId="11" xfId="0" applyNumberFormat="1" applyFont="1" applyFill="1" applyBorder="1" applyAlignment="1">
      <alignment horizontal="right"/>
    </xf>
    <xf numFmtId="168" fontId="29" fillId="10" borderId="11" xfId="0" applyNumberFormat="1" applyFont="1" applyFill="1" applyBorder="1" applyAlignment="1">
      <alignment/>
    </xf>
    <xf numFmtId="164" fontId="0" fillId="10" borderId="0" xfId="0" applyFill="1" applyAlignment="1">
      <alignment/>
    </xf>
    <xf numFmtId="164" fontId="9" fillId="0" borderId="12" xfId="0" applyFont="1" applyBorder="1" applyAlignment="1">
      <alignment horizontal="center" vertical="top"/>
    </xf>
    <xf numFmtId="165" fontId="35" fillId="0" borderId="11" xfId="0" applyNumberFormat="1" applyFont="1" applyBorder="1" applyAlignment="1">
      <alignment horizontal="center" wrapText="1"/>
    </xf>
    <xf numFmtId="165" fontId="35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 wrapText="1"/>
    </xf>
    <xf numFmtId="164" fontId="35" fillId="0" borderId="11" xfId="0" applyFont="1" applyFill="1" applyBorder="1" applyAlignment="1">
      <alignment horizontal="center" vertical="center" wrapText="1"/>
    </xf>
    <xf numFmtId="165" fontId="34" fillId="0" borderId="11" xfId="0" applyNumberFormat="1" applyFont="1" applyBorder="1" applyAlignment="1">
      <alignment wrapText="1"/>
    </xf>
    <xf numFmtId="165" fontId="32" fillId="10" borderId="22" xfId="0" applyNumberFormat="1" applyFont="1" applyFill="1" applyBorder="1" applyAlignment="1">
      <alignment horizontal="right"/>
    </xf>
    <xf numFmtId="165" fontId="34" fillId="0" borderId="22" xfId="0" applyNumberFormat="1" applyFont="1" applyBorder="1" applyAlignment="1">
      <alignment horizontal="right"/>
    </xf>
    <xf numFmtId="165" fontId="29" fillId="0" borderId="13" xfId="0" applyNumberFormat="1" applyFont="1" applyBorder="1" applyAlignment="1">
      <alignment horizontal="right"/>
    </xf>
    <xf numFmtId="165" fontId="32" fillId="10" borderId="13" xfId="0" applyNumberFormat="1" applyFont="1" applyFill="1" applyBorder="1" applyAlignment="1">
      <alignment horizontal="right"/>
    </xf>
    <xf numFmtId="165" fontId="34" fillId="0" borderId="13" xfId="0" applyNumberFormat="1" applyFont="1" applyBorder="1" applyAlignment="1">
      <alignment horizontal="right"/>
    </xf>
    <xf numFmtId="165" fontId="29" fillId="0" borderId="22" xfId="0" applyNumberFormat="1" applyFont="1" applyBorder="1" applyAlignment="1">
      <alignment horizontal="right"/>
    </xf>
    <xf numFmtId="165" fontId="34" fillId="0" borderId="11" xfId="0" applyNumberFormat="1" applyFont="1" applyBorder="1" applyAlignment="1">
      <alignment vertical="center" wrapText="1"/>
    </xf>
    <xf numFmtId="165" fontId="38" fillId="0" borderId="11" xfId="0" applyNumberFormat="1" applyFont="1" applyFill="1" applyBorder="1" applyAlignment="1">
      <alignment horizontal="right"/>
    </xf>
    <xf numFmtId="164" fontId="39" fillId="14" borderId="11" xfId="0" applyFont="1" applyFill="1" applyBorder="1" applyAlignment="1">
      <alignment horizontal="center" vertical="center" wrapText="1"/>
    </xf>
    <xf numFmtId="165" fontId="40" fillId="14" borderId="11" xfId="0" applyNumberFormat="1" applyFont="1" applyFill="1" applyBorder="1" applyAlignment="1">
      <alignment horizontal="center" vertical="center"/>
    </xf>
    <xf numFmtId="165" fontId="40" fillId="14" borderId="11" xfId="0" applyNumberFormat="1" applyFont="1" applyFill="1" applyBorder="1" applyAlignment="1">
      <alignment horizontal="center" vertical="center" wrapText="1"/>
    </xf>
    <xf numFmtId="168" fontId="39" fillId="14" borderId="11" xfId="0" applyNumberFormat="1" applyFont="1" applyFill="1" applyBorder="1" applyAlignment="1">
      <alignment horizontal="right" vertical="center" wrapText="1"/>
    </xf>
    <xf numFmtId="165" fontId="35" fillId="10" borderId="11" xfId="0" applyNumberFormat="1" applyFont="1" applyFill="1" applyBorder="1" applyAlignment="1">
      <alignment vertical="top" wrapText="1"/>
    </xf>
    <xf numFmtId="165" fontId="35" fillId="10" borderId="11" xfId="0" applyNumberFormat="1" applyFont="1" applyFill="1" applyBorder="1" applyAlignment="1">
      <alignment horizontal="center" wrapText="1"/>
    </xf>
    <xf numFmtId="165" fontId="35" fillId="10" borderId="19" xfId="0" applyNumberFormat="1" applyFont="1" applyFill="1" applyBorder="1" applyAlignment="1">
      <alignment horizontal="right"/>
    </xf>
    <xf numFmtId="168" fontId="35" fillId="10" borderId="19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6" fontId="31" fillId="0" borderId="11" xfId="0" applyNumberFormat="1" applyFont="1" applyBorder="1" applyAlignment="1">
      <alignment horizontal="center"/>
    </xf>
    <xf numFmtId="164" fontId="41" fillId="0" borderId="11" xfId="0" applyFont="1" applyBorder="1" applyAlignment="1">
      <alignment vertical="top" wrapText="1"/>
    </xf>
    <xf numFmtId="166" fontId="42" fillId="0" borderId="11" xfId="0" applyNumberFormat="1" applyFont="1" applyBorder="1" applyAlignment="1">
      <alignment horizontal="center"/>
    </xf>
    <xf numFmtId="164" fontId="9" fillId="0" borderId="11" xfId="0" applyFont="1" applyBorder="1" applyAlignment="1">
      <alignment horizontal="left" vertical="top" wrapText="1"/>
    </xf>
    <xf numFmtId="164" fontId="0" fillId="0" borderId="0" xfId="0" applyAlignment="1">
      <alignment horizontal="left"/>
    </xf>
    <xf numFmtId="169" fontId="30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GlBuh\AppData\Local\Temp\Tmp_winarcView\&#1087;&#1088;&#1080;&#1083;%20&#8470;%208,9,10,11,12,1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 РП 2017"/>
      <sheetName val="РП2018-19"/>
      <sheetName val="Функцион ЦС вид 2017"/>
      <sheetName val="2018-19 ЦС"/>
      <sheetName val="Ведомствен 2017"/>
      <sheetName val="2018-19Ведомств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B2:F37"/>
  <sheetViews>
    <sheetView view="pageBreakPreview" zoomScaleNormal="120" zoomScaleSheetLayoutView="100" workbookViewId="0" topLeftCell="A1">
      <selection activeCell="D34" sqref="D34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50.421875" style="0" customWidth="1"/>
    <col min="4" max="4" width="24.57421875" style="0" customWidth="1"/>
    <col min="5" max="5" width="0.71875" style="0" customWidth="1"/>
  </cols>
  <sheetData>
    <row r="1" ht="4.5" customHeight="1"/>
    <row r="2" spans="2:4" ht="12.75">
      <c r="B2" s="1" t="s">
        <v>0</v>
      </c>
      <c r="C2" s="1"/>
      <c r="D2" s="1"/>
    </row>
    <row r="3" spans="2:4" ht="12.75">
      <c r="B3" s="1" t="s">
        <v>1</v>
      </c>
      <c r="C3" s="1"/>
      <c r="D3" s="1"/>
    </row>
    <row r="4" spans="2:4" ht="12.75">
      <c r="B4" s="1" t="s">
        <v>2</v>
      </c>
      <c r="C4" s="1"/>
      <c r="D4" s="1"/>
    </row>
    <row r="5" spans="2:4" ht="12.75">
      <c r="B5" s="1" t="s">
        <v>3</v>
      </c>
      <c r="C5" s="1"/>
      <c r="D5" s="1"/>
    </row>
    <row r="7" spans="2:6" ht="54" customHeight="1">
      <c r="B7" s="2" t="s">
        <v>4</v>
      </c>
      <c r="C7" s="2"/>
      <c r="D7" s="2"/>
      <c r="F7" s="3"/>
    </row>
    <row r="8" spans="2:4" ht="6.75" customHeight="1">
      <c r="B8" s="2"/>
      <c r="C8" s="2"/>
      <c r="D8" s="2"/>
    </row>
    <row r="9" spans="2:4" ht="30" customHeight="1">
      <c r="B9" s="4" t="s">
        <v>5</v>
      </c>
      <c r="C9" s="4" t="s">
        <v>6</v>
      </c>
      <c r="D9" s="5" t="s">
        <v>7</v>
      </c>
    </row>
    <row r="10" spans="2:4" s="6" customFormat="1" ht="12.75">
      <c r="B10" s="7" t="s">
        <v>8</v>
      </c>
      <c r="C10" s="8" t="s">
        <v>9</v>
      </c>
      <c r="D10" s="9">
        <f>SUM(D12+D14+D20+D22+D24+D27+D29+D30+D31)</f>
        <v>7966.199999999999</v>
      </c>
    </row>
    <row r="11" spans="2:4" s="6" customFormat="1" ht="12.75">
      <c r="B11" s="7" t="s">
        <v>10</v>
      </c>
      <c r="C11" s="8" t="s">
        <v>11</v>
      </c>
      <c r="D11" s="9">
        <f>SUM(D12+D14+D20+D22+D24+D29+D30+D27)</f>
        <v>6588.999999999999</v>
      </c>
    </row>
    <row r="12" spans="2:4" s="6" customFormat="1" ht="12.75">
      <c r="B12" s="7" t="s">
        <v>12</v>
      </c>
      <c r="C12" s="8" t="s">
        <v>13</v>
      </c>
      <c r="D12" s="10">
        <f>SUM(D13)</f>
        <v>554.7</v>
      </c>
    </row>
    <row r="13" spans="2:4" ht="12.75">
      <c r="B13" s="11" t="s">
        <v>14</v>
      </c>
      <c r="C13" s="12" t="s">
        <v>15</v>
      </c>
      <c r="D13" s="13">
        <v>554.7</v>
      </c>
    </row>
    <row r="14" spans="2:4" ht="12.75">
      <c r="B14" s="14" t="s">
        <v>16</v>
      </c>
      <c r="C14" s="15" t="s">
        <v>17</v>
      </c>
      <c r="D14" s="16">
        <f>SUM(D15)</f>
        <v>2754.2</v>
      </c>
    </row>
    <row r="15" spans="2:4" s="17" customFormat="1" ht="12.75">
      <c r="B15" s="14" t="s">
        <v>18</v>
      </c>
      <c r="C15" s="18" t="s">
        <v>19</v>
      </c>
      <c r="D15" s="19">
        <f>SUM(D16:D19)</f>
        <v>2754.2</v>
      </c>
    </row>
    <row r="16" spans="2:4" s="17" customFormat="1" ht="66.75" customHeight="1">
      <c r="B16" s="20" t="s">
        <v>20</v>
      </c>
      <c r="C16" s="21" t="s">
        <v>21</v>
      </c>
      <c r="D16" s="22">
        <v>998.8</v>
      </c>
    </row>
    <row r="17" spans="2:4" s="17" customFormat="1" ht="73.5" customHeight="1">
      <c r="B17" s="20" t="s">
        <v>22</v>
      </c>
      <c r="C17" s="21" t="s">
        <v>23</v>
      </c>
      <c r="D17" s="22">
        <v>6.9</v>
      </c>
    </row>
    <row r="18" spans="2:4" s="17" customFormat="1" ht="12.75">
      <c r="B18" s="20" t="s">
        <v>24</v>
      </c>
      <c r="C18" s="21" t="s">
        <v>25</v>
      </c>
      <c r="D18" s="22">
        <v>1934.2</v>
      </c>
    </row>
    <row r="19" spans="2:4" s="17" customFormat="1" ht="12.75">
      <c r="B19" s="20" t="s">
        <v>26</v>
      </c>
      <c r="C19" s="21" t="s">
        <v>27</v>
      </c>
      <c r="D19" s="22">
        <v>-185.7</v>
      </c>
    </row>
    <row r="20" spans="2:4" s="6" customFormat="1" ht="12.75">
      <c r="B20" s="7" t="s">
        <v>28</v>
      </c>
      <c r="C20" s="8" t="s">
        <v>29</v>
      </c>
      <c r="D20" s="9">
        <f>SUM(D21)</f>
        <v>677.1</v>
      </c>
    </row>
    <row r="21" spans="2:4" ht="12.75">
      <c r="B21" s="11" t="s">
        <v>30</v>
      </c>
      <c r="C21" s="12" t="s">
        <v>31</v>
      </c>
      <c r="D21" s="23">
        <v>677.1</v>
      </c>
    </row>
    <row r="22" spans="2:4" s="6" customFormat="1" ht="12.75">
      <c r="B22" s="7" t="s">
        <v>32</v>
      </c>
      <c r="C22" s="8" t="s">
        <v>33</v>
      </c>
      <c r="D22" s="9">
        <f>SUM(D23)</f>
        <v>411.6</v>
      </c>
    </row>
    <row r="23" spans="2:4" ht="60" customHeight="1">
      <c r="B23" s="11" t="s">
        <v>34</v>
      </c>
      <c r="C23" s="24" t="s">
        <v>35</v>
      </c>
      <c r="D23" s="23">
        <v>411.6</v>
      </c>
    </row>
    <row r="24" spans="2:4" s="6" customFormat="1" ht="12.75">
      <c r="B24" s="7" t="s">
        <v>36</v>
      </c>
      <c r="C24" s="8" t="s">
        <v>37</v>
      </c>
      <c r="D24" s="10">
        <f>SUM(D25:D26)</f>
        <v>2158.1</v>
      </c>
    </row>
    <row r="25" spans="2:4" ht="50.25" customHeight="1">
      <c r="B25" s="25" t="s">
        <v>38</v>
      </c>
      <c r="C25" s="26" t="s">
        <v>39</v>
      </c>
      <c r="D25" s="13">
        <v>38.1</v>
      </c>
    </row>
    <row r="26" spans="2:4" ht="12.75">
      <c r="B26" s="27" t="s">
        <v>40</v>
      </c>
      <c r="C26" s="28" t="s">
        <v>41</v>
      </c>
      <c r="D26" s="29">
        <v>2120</v>
      </c>
    </row>
    <row r="27" spans="2:4" ht="12.75">
      <c r="B27" s="7" t="s">
        <v>42</v>
      </c>
      <c r="C27" s="8" t="s">
        <v>43</v>
      </c>
      <c r="D27" s="9">
        <f>SUM(D28)</f>
        <v>9.1</v>
      </c>
    </row>
    <row r="28" spans="2:4" ht="12.75">
      <c r="B28" s="11" t="s">
        <v>44</v>
      </c>
      <c r="C28" s="24" t="s">
        <v>45</v>
      </c>
      <c r="D28" s="23">
        <v>9.1</v>
      </c>
    </row>
    <row r="29" spans="2:4" ht="12.75">
      <c r="B29" s="30" t="s">
        <v>46</v>
      </c>
      <c r="C29" s="31" t="s">
        <v>47</v>
      </c>
      <c r="D29" s="9">
        <v>6.4</v>
      </c>
    </row>
    <row r="30" spans="2:4" ht="12.75">
      <c r="B30" s="32" t="s">
        <v>48</v>
      </c>
      <c r="C30" s="31" t="s">
        <v>49</v>
      </c>
      <c r="D30" s="9">
        <v>17.8</v>
      </c>
    </row>
    <row r="31" spans="2:4" ht="12.75">
      <c r="B31" s="33" t="s">
        <v>50</v>
      </c>
      <c r="C31" s="34" t="s">
        <v>51</v>
      </c>
      <c r="D31" s="9">
        <f>SUM(D32+D35)</f>
        <v>1377.2</v>
      </c>
    </row>
    <row r="32" spans="2:4" ht="40.5" customHeight="1">
      <c r="B32" s="35" t="s">
        <v>52</v>
      </c>
      <c r="C32" s="36" t="s">
        <v>53</v>
      </c>
      <c r="D32" s="9">
        <f>SUM(D33:D34)</f>
        <v>1138.2</v>
      </c>
    </row>
    <row r="33" spans="2:4" ht="32.25" customHeight="1">
      <c r="B33" s="37" t="s">
        <v>54</v>
      </c>
      <c r="C33" s="38" t="s">
        <v>55</v>
      </c>
      <c r="D33" s="39">
        <v>1138.2</v>
      </c>
    </row>
    <row r="34" spans="2:4" ht="41.25" customHeight="1">
      <c r="B34" s="37" t="s">
        <v>56</v>
      </c>
      <c r="C34" s="38" t="s">
        <v>57</v>
      </c>
      <c r="D34" s="39">
        <v>0</v>
      </c>
    </row>
    <row r="35" spans="2:4" ht="12.75">
      <c r="B35" s="40" t="s">
        <v>58</v>
      </c>
      <c r="C35" s="41" t="s">
        <v>59</v>
      </c>
      <c r="D35" s="9">
        <f>SUM(D36:D37)</f>
        <v>239</v>
      </c>
    </row>
    <row r="36" spans="2:4" ht="49.5" customHeight="1">
      <c r="B36" s="42" t="s">
        <v>60</v>
      </c>
      <c r="C36" s="43" t="s">
        <v>61</v>
      </c>
      <c r="D36" s="44">
        <v>206</v>
      </c>
    </row>
    <row r="37" spans="2:4" ht="40.5" customHeight="1">
      <c r="B37" s="42" t="s">
        <v>62</v>
      </c>
      <c r="C37" s="45" t="s">
        <v>63</v>
      </c>
      <c r="D37" s="44">
        <v>33</v>
      </c>
    </row>
  </sheetData>
  <sheetProtection selectLockedCells="1" selectUnlockedCells="1"/>
  <mergeCells count="5">
    <mergeCell ref="B2:D2"/>
    <mergeCell ref="B3:D3"/>
    <mergeCell ref="B4:D4"/>
    <mergeCell ref="B5:D5"/>
    <mergeCell ref="B7:D8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2:G203"/>
  <sheetViews>
    <sheetView view="pageBreakPreview" zoomScaleNormal="120" zoomScaleSheetLayoutView="100" workbookViewId="0" topLeftCell="A1">
      <selection activeCell="F58" sqref="F58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104" customWidth="1"/>
    <col min="5" max="5" width="0.42578125" style="0" customWidth="1"/>
  </cols>
  <sheetData>
    <row r="1" ht="2.25" customHeight="1"/>
    <row r="2" spans="1:4" ht="12.75">
      <c r="A2" s="1" t="s">
        <v>225</v>
      </c>
      <c r="B2" s="1"/>
      <c r="C2" s="1"/>
      <c r="D2" s="1"/>
    </row>
    <row r="3" spans="1:4" ht="12.75">
      <c r="A3" s="1" t="s">
        <v>1</v>
      </c>
      <c r="B3" s="1"/>
      <c r="C3" s="1"/>
      <c r="D3" s="1"/>
    </row>
    <row r="4" spans="1:5" ht="12.75">
      <c r="A4" s="1" t="s">
        <v>226</v>
      </c>
      <c r="B4" s="1"/>
      <c r="C4" s="1"/>
      <c r="D4" s="1"/>
      <c r="E4" s="1"/>
    </row>
    <row r="5" spans="1:4" ht="12.75">
      <c r="A5" s="1" t="s">
        <v>227</v>
      </c>
      <c r="B5" s="1"/>
      <c r="C5" s="1"/>
      <c r="D5" s="1"/>
    </row>
    <row r="6" spans="1:4" ht="12.75" customHeight="1">
      <c r="A6" s="105"/>
      <c r="B6" s="105"/>
      <c r="C6" s="105"/>
      <c r="D6" s="106"/>
    </row>
    <row r="7" spans="1:4" ht="96" customHeight="1">
      <c r="A7" s="107" t="s">
        <v>228</v>
      </c>
      <c r="B7" s="107"/>
      <c r="C7" s="107"/>
      <c r="D7" s="107"/>
    </row>
    <row r="9" spans="1:4" s="111" customFormat="1" ht="12.75">
      <c r="A9" s="108" t="s">
        <v>229</v>
      </c>
      <c r="B9" s="5" t="s">
        <v>230</v>
      </c>
      <c r="C9" s="109" t="s">
        <v>231</v>
      </c>
      <c r="D9" s="110" t="s">
        <v>187</v>
      </c>
    </row>
    <row r="10" spans="1:4" s="6" customFormat="1" ht="17.25" customHeight="1">
      <c r="A10" s="112" t="s">
        <v>232</v>
      </c>
      <c r="B10" s="113"/>
      <c r="C10" s="114"/>
      <c r="D10" s="115">
        <f>SUM(D11+D17+D21+D27+D30+D34+D38+D42+D49+D54+D58+D63+D68)</f>
        <v>8295.7</v>
      </c>
    </row>
    <row r="11" spans="1:4" s="69" customFormat="1" ht="16.5" customHeight="1">
      <c r="A11" s="116" t="s">
        <v>233</v>
      </c>
      <c r="B11" s="117"/>
      <c r="C11" s="117"/>
      <c r="D11" s="118">
        <f>D12</f>
        <v>206</v>
      </c>
    </row>
    <row r="12" spans="1:4" s="122" customFormat="1" ht="16.5" customHeight="1">
      <c r="A12" s="119" t="s">
        <v>200</v>
      </c>
      <c r="B12" s="120"/>
      <c r="C12" s="120"/>
      <c r="D12" s="121">
        <f>D13</f>
        <v>206</v>
      </c>
    </row>
    <row r="13" spans="1:4" s="69" customFormat="1" ht="16.5" customHeight="1">
      <c r="A13" s="123" t="s">
        <v>234</v>
      </c>
      <c r="B13" s="124" t="s">
        <v>235</v>
      </c>
      <c r="C13" s="125"/>
      <c r="D13" s="126">
        <f>D14</f>
        <v>206</v>
      </c>
    </row>
    <row r="14" spans="1:4" s="69" customFormat="1" ht="16.5" customHeight="1">
      <c r="A14" s="127" t="s">
        <v>236</v>
      </c>
      <c r="B14" s="124" t="s">
        <v>237</v>
      </c>
      <c r="C14" s="128"/>
      <c r="D14" s="129">
        <f>D15+D16</f>
        <v>206</v>
      </c>
    </row>
    <row r="15" spans="1:4" s="69" customFormat="1" ht="16.5" customHeight="1">
      <c r="A15" s="130" t="s">
        <v>238</v>
      </c>
      <c r="B15" s="124" t="s">
        <v>237</v>
      </c>
      <c r="C15" s="128" t="s">
        <v>239</v>
      </c>
      <c r="D15" s="129">
        <v>195.3</v>
      </c>
    </row>
    <row r="16" spans="1:4" s="69" customFormat="1" ht="16.5" customHeight="1">
      <c r="A16" s="131" t="s">
        <v>240</v>
      </c>
      <c r="B16" s="124" t="s">
        <v>237</v>
      </c>
      <c r="C16" s="128" t="s">
        <v>241</v>
      </c>
      <c r="D16" s="129">
        <v>10.7</v>
      </c>
    </row>
    <row r="17" spans="1:4" s="122" customFormat="1" ht="51.75" customHeight="1">
      <c r="A17" s="132" t="s">
        <v>191</v>
      </c>
      <c r="B17" s="133"/>
      <c r="C17" s="133"/>
      <c r="D17" s="134">
        <f>D18</f>
        <v>656.8</v>
      </c>
    </row>
    <row r="18" spans="1:4" s="69" customFormat="1" ht="33.75" customHeight="1">
      <c r="A18" s="135" t="s">
        <v>242</v>
      </c>
      <c r="B18" s="124" t="s">
        <v>243</v>
      </c>
      <c r="C18" s="124"/>
      <c r="D18" s="136">
        <v>656.8</v>
      </c>
    </row>
    <row r="19" spans="1:7" s="69" customFormat="1" ht="12.75">
      <c r="A19" s="130" t="s">
        <v>244</v>
      </c>
      <c r="B19" s="124" t="s">
        <v>245</v>
      </c>
      <c r="C19" s="124"/>
      <c r="D19" s="136">
        <v>656.8</v>
      </c>
      <c r="G19" s="137"/>
    </row>
    <row r="20" spans="1:4" s="69" customFormat="1" ht="78" customHeight="1">
      <c r="A20" s="130" t="s">
        <v>238</v>
      </c>
      <c r="B20" s="124" t="s">
        <v>245</v>
      </c>
      <c r="C20" s="124" t="s">
        <v>239</v>
      </c>
      <c r="D20" s="136">
        <v>656.8</v>
      </c>
    </row>
    <row r="21" spans="1:4" s="139" customFormat="1" ht="63.75" customHeight="1">
      <c r="A21" s="138" t="s">
        <v>246</v>
      </c>
      <c r="B21" s="133"/>
      <c r="C21" s="133"/>
      <c r="D21" s="134">
        <f>D22</f>
        <v>2987.3</v>
      </c>
    </row>
    <row r="22" spans="1:4" s="69" customFormat="1" ht="12.75">
      <c r="A22" s="140" t="s">
        <v>247</v>
      </c>
      <c r="B22" s="124" t="s">
        <v>248</v>
      </c>
      <c r="C22" s="124"/>
      <c r="D22" s="136">
        <f>D23</f>
        <v>2987.3</v>
      </c>
    </row>
    <row r="23" spans="1:4" s="69" customFormat="1" ht="12.75">
      <c r="A23" s="140" t="s">
        <v>249</v>
      </c>
      <c r="B23" s="124" t="s">
        <v>250</v>
      </c>
      <c r="C23" s="124"/>
      <c r="D23" s="136">
        <f>D24+D25+D26</f>
        <v>2987.3</v>
      </c>
    </row>
    <row r="24" spans="1:4" s="69" customFormat="1" ht="72.75" customHeight="1">
      <c r="A24" s="130" t="s">
        <v>238</v>
      </c>
      <c r="B24" s="124" t="s">
        <v>250</v>
      </c>
      <c r="C24" s="124" t="s">
        <v>239</v>
      </c>
      <c r="D24" s="136">
        <v>2577.3</v>
      </c>
    </row>
    <row r="25" spans="1:4" s="69" customFormat="1" ht="12.75">
      <c r="A25" s="131" t="s">
        <v>240</v>
      </c>
      <c r="B25" s="124" t="s">
        <v>250</v>
      </c>
      <c r="C25" s="124" t="s">
        <v>241</v>
      </c>
      <c r="D25" s="136">
        <v>378</v>
      </c>
    </row>
    <row r="26" spans="1:4" s="69" customFormat="1" ht="18" customHeight="1">
      <c r="A26" s="141" t="s">
        <v>251</v>
      </c>
      <c r="B26" s="142" t="s">
        <v>250</v>
      </c>
      <c r="C26" s="124" t="s">
        <v>252</v>
      </c>
      <c r="D26" s="136">
        <v>32</v>
      </c>
    </row>
    <row r="27" spans="1:4" s="122" customFormat="1" ht="27.75" customHeight="1">
      <c r="A27" s="143" t="s">
        <v>253</v>
      </c>
      <c r="B27" s="144" t="s">
        <v>254</v>
      </c>
      <c r="C27" s="144"/>
      <c r="D27" s="145">
        <f>D28</f>
        <v>33</v>
      </c>
    </row>
    <row r="28" spans="1:4" s="69" customFormat="1" ht="25.5" customHeight="1">
      <c r="A28" s="146" t="s">
        <v>255</v>
      </c>
      <c r="B28" s="124" t="s">
        <v>256</v>
      </c>
      <c r="C28" s="147"/>
      <c r="D28" s="126">
        <f>D29</f>
        <v>33</v>
      </c>
    </row>
    <row r="29" spans="1:4" s="69" customFormat="1" ht="26.25" customHeight="1">
      <c r="A29" s="148" t="s">
        <v>240</v>
      </c>
      <c r="B29" s="142" t="s">
        <v>256</v>
      </c>
      <c r="C29" s="142" t="s">
        <v>241</v>
      </c>
      <c r="D29" s="149">
        <v>33</v>
      </c>
    </row>
    <row r="30" spans="1:4" s="151" customFormat="1" ht="18" customHeight="1">
      <c r="A30" s="150" t="s">
        <v>195</v>
      </c>
      <c r="B30" s="133"/>
      <c r="C30" s="133"/>
      <c r="D30" s="134">
        <f>D31</f>
        <v>50</v>
      </c>
    </row>
    <row r="31" spans="1:4" s="69" customFormat="1" ht="18" customHeight="1">
      <c r="A31" s="152" t="s">
        <v>257</v>
      </c>
      <c r="B31" s="153" t="s">
        <v>258</v>
      </c>
      <c r="C31" s="153"/>
      <c r="D31" s="154">
        <f>D32</f>
        <v>50</v>
      </c>
    </row>
    <row r="32" spans="1:4" s="69" customFormat="1" ht="18" customHeight="1">
      <c r="A32" s="140" t="s">
        <v>259</v>
      </c>
      <c r="B32" s="124" t="s">
        <v>260</v>
      </c>
      <c r="C32" s="124"/>
      <c r="D32" s="136">
        <f>D33</f>
        <v>50</v>
      </c>
    </row>
    <row r="33" spans="1:4" s="69" customFormat="1" ht="18" customHeight="1">
      <c r="A33" s="141" t="s">
        <v>251</v>
      </c>
      <c r="B33" s="124" t="s">
        <v>260</v>
      </c>
      <c r="C33" s="124" t="s">
        <v>252</v>
      </c>
      <c r="D33" s="136">
        <v>50</v>
      </c>
    </row>
    <row r="34" spans="1:4" s="69" customFormat="1" ht="18" customHeight="1">
      <c r="A34" s="155" t="s">
        <v>215</v>
      </c>
      <c r="B34" s="156"/>
      <c r="C34" s="156"/>
      <c r="D34" s="157">
        <v>51.3</v>
      </c>
    </row>
    <row r="35" spans="1:4" s="69" customFormat="1" ht="18" customHeight="1">
      <c r="A35" s="158" t="s">
        <v>261</v>
      </c>
      <c r="B35" s="159" t="s">
        <v>262</v>
      </c>
      <c r="C35" s="160"/>
      <c r="D35" s="161"/>
    </row>
    <row r="36" spans="1:4" s="69" customFormat="1" ht="28.5" customHeight="1">
      <c r="A36" s="162" t="s">
        <v>263</v>
      </c>
      <c r="B36" s="159" t="s">
        <v>262</v>
      </c>
      <c r="C36" s="160"/>
      <c r="D36" s="161">
        <f>SUM(D37)</f>
        <v>51.3</v>
      </c>
    </row>
    <row r="37" spans="1:4" s="69" customFormat="1" ht="33" customHeight="1">
      <c r="A37" s="163" t="s">
        <v>264</v>
      </c>
      <c r="B37" s="164" t="s">
        <v>262</v>
      </c>
      <c r="C37" s="159" t="s">
        <v>265</v>
      </c>
      <c r="D37" s="165">
        <v>51.3</v>
      </c>
    </row>
    <row r="38" spans="1:4" s="69" customFormat="1" ht="46.5" customHeight="1">
      <c r="A38" s="166" t="s">
        <v>266</v>
      </c>
      <c r="B38" s="120"/>
      <c r="C38" s="133"/>
      <c r="D38" s="134">
        <f>D39</f>
        <v>5</v>
      </c>
    </row>
    <row r="39" spans="1:4" s="69" customFormat="1" ht="18" customHeight="1">
      <c r="A39" s="135" t="s">
        <v>267</v>
      </c>
      <c r="B39" s="128" t="s">
        <v>268</v>
      </c>
      <c r="C39" s="124"/>
      <c r="D39" s="136">
        <f>D40</f>
        <v>5</v>
      </c>
    </row>
    <row r="40" spans="1:4" s="69" customFormat="1" ht="18" customHeight="1">
      <c r="A40" s="135" t="s">
        <v>269</v>
      </c>
      <c r="B40" s="128" t="s">
        <v>270</v>
      </c>
      <c r="C40" s="124"/>
      <c r="D40" s="136">
        <f>D41</f>
        <v>5</v>
      </c>
    </row>
    <row r="41" spans="1:4" s="69" customFormat="1" ht="18" customHeight="1">
      <c r="A41" s="131" t="s">
        <v>240</v>
      </c>
      <c r="B41" s="128" t="s">
        <v>270</v>
      </c>
      <c r="C41" s="124" t="s">
        <v>241</v>
      </c>
      <c r="D41" s="136">
        <v>5</v>
      </c>
    </row>
    <row r="42" spans="1:4" s="69" customFormat="1" ht="18" customHeight="1">
      <c r="A42" s="167" t="s">
        <v>271</v>
      </c>
      <c r="B42" s="156"/>
      <c r="C42" s="156"/>
      <c r="D42" s="157">
        <f>SUM(D43)</f>
        <v>338</v>
      </c>
    </row>
    <row r="43" spans="1:4" s="69" customFormat="1" ht="18" customHeight="1">
      <c r="A43" s="168" t="s">
        <v>211</v>
      </c>
      <c r="B43" s="169"/>
      <c r="C43" s="169"/>
      <c r="D43" s="170">
        <f>D44</f>
        <v>338</v>
      </c>
    </row>
    <row r="44" spans="1:4" s="69" customFormat="1" ht="18" customHeight="1">
      <c r="A44" s="171" t="s">
        <v>272</v>
      </c>
      <c r="B44" s="124" t="s">
        <v>273</v>
      </c>
      <c r="C44" s="124"/>
      <c r="D44" s="136">
        <f>SUM(D46:D47)</f>
        <v>338</v>
      </c>
    </row>
    <row r="45" spans="1:4" s="69" customFormat="1" ht="18" customHeight="1">
      <c r="A45" s="171" t="s">
        <v>274</v>
      </c>
      <c r="B45" s="124" t="s">
        <v>275</v>
      </c>
      <c r="C45" s="124"/>
      <c r="D45" s="136">
        <f>D46</f>
        <v>10</v>
      </c>
    </row>
    <row r="46" spans="1:4" s="69" customFormat="1" ht="27" customHeight="1">
      <c r="A46" s="131" t="s">
        <v>240</v>
      </c>
      <c r="B46" s="124" t="s">
        <v>275</v>
      </c>
      <c r="C46" s="124" t="s">
        <v>241</v>
      </c>
      <c r="D46" s="136">
        <v>10</v>
      </c>
    </row>
    <row r="47" spans="1:4" s="69" customFormat="1" ht="18" customHeight="1">
      <c r="A47" s="171" t="s">
        <v>276</v>
      </c>
      <c r="B47" s="124" t="s">
        <v>277</v>
      </c>
      <c r="C47" s="124"/>
      <c r="D47" s="136">
        <f>D48</f>
        <v>328</v>
      </c>
    </row>
    <row r="48" spans="1:4" s="69" customFormat="1" ht="33" customHeight="1">
      <c r="A48" s="131" t="s">
        <v>240</v>
      </c>
      <c r="B48" s="124" t="s">
        <v>277</v>
      </c>
      <c r="C48" s="124" t="s">
        <v>241</v>
      </c>
      <c r="D48" s="136">
        <v>328</v>
      </c>
    </row>
    <row r="49" spans="1:4" s="69" customFormat="1" ht="33" customHeight="1">
      <c r="A49" s="116" t="s">
        <v>207</v>
      </c>
      <c r="B49" s="117"/>
      <c r="C49" s="117"/>
      <c r="D49" s="118">
        <f>SUM(D50)</f>
        <v>2754.2</v>
      </c>
    </row>
    <row r="50" spans="1:4" s="69" customFormat="1" ht="21.75" customHeight="1">
      <c r="A50" s="172" t="s">
        <v>208</v>
      </c>
      <c r="B50" s="173"/>
      <c r="C50" s="174"/>
      <c r="D50" s="175">
        <f>D51</f>
        <v>2754.2</v>
      </c>
    </row>
    <row r="51" spans="1:4" s="69" customFormat="1" ht="21.75" customHeight="1">
      <c r="A51" s="176" t="s">
        <v>272</v>
      </c>
      <c r="B51" s="124" t="s">
        <v>273</v>
      </c>
      <c r="C51" s="125"/>
      <c r="D51" s="126">
        <f>D52</f>
        <v>2754.2</v>
      </c>
    </row>
    <row r="52" spans="1:4" s="69" customFormat="1" ht="33" customHeight="1">
      <c r="A52" s="130" t="s">
        <v>278</v>
      </c>
      <c r="B52" s="124" t="s">
        <v>279</v>
      </c>
      <c r="C52" s="128"/>
      <c r="D52" s="129">
        <f>D53</f>
        <v>2754.2</v>
      </c>
    </row>
    <row r="53" spans="1:4" s="69" customFormat="1" ht="33" customHeight="1">
      <c r="A53" s="131" t="s">
        <v>240</v>
      </c>
      <c r="B53" s="124" t="s">
        <v>279</v>
      </c>
      <c r="C53" s="128" t="s">
        <v>241</v>
      </c>
      <c r="D53" s="129">
        <v>2754.2</v>
      </c>
    </row>
    <row r="54" spans="1:4" s="69" customFormat="1" ht="33" customHeight="1">
      <c r="A54" s="177" t="s">
        <v>212</v>
      </c>
      <c r="B54" s="178"/>
      <c r="C54" s="178"/>
      <c r="D54" s="179">
        <f>D55</f>
        <v>495</v>
      </c>
    </row>
    <row r="55" spans="1:4" s="69" customFormat="1" ht="33" customHeight="1">
      <c r="A55" s="88" t="s">
        <v>214</v>
      </c>
      <c r="B55" s="169"/>
      <c r="C55" s="169"/>
      <c r="D55" s="170">
        <f>D56</f>
        <v>495</v>
      </c>
    </row>
    <row r="56" spans="1:4" s="69" customFormat="1" ht="33" customHeight="1">
      <c r="A56" s="180" t="s">
        <v>280</v>
      </c>
      <c r="B56" s="124" t="s">
        <v>281</v>
      </c>
      <c r="C56" s="124"/>
      <c r="D56" s="136">
        <f>D57</f>
        <v>495</v>
      </c>
    </row>
    <row r="57" spans="1:4" s="69" customFormat="1" ht="33" customHeight="1">
      <c r="A57" s="130" t="s">
        <v>282</v>
      </c>
      <c r="B57" s="124" t="s">
        <v>281</v>
      </c>
      <c r="C57" s="124" t="s">
        <v>241</v>
      </c>
      <c r="D57" s="136">
        <v>495</v>
      </c>
    </row>
    <row r="58" spans="1:4" s="122" customFormat="1" ht="15.75" customHeight="1">
      <c r="A58" s="181" t="s">
        <v>283</v>
      </c>
      <c r="B58" s="120"/>
      <c r="C58" s="133"/>
      <c r="D58" s="134">
        <v>558.1</v>
      </c>
    </row>
    <row r="59" spans="1:4" s="6" customFormat="1" ht="12.75">
      <c r="A59" s="182" t="s">
        <v>272</v>
      </c>
      <c r="B59" s="124" t="s">
        <v>273</v>
      </c>
      <c r="C59" s="124"/>
      <c r="D59" s="136">
        <v>558.1</v>
      </c>
    </row>
    <row r="60" spans="1:4" s="6" customFormat="1" ht="32.25" customHeight="1">
      <c r="A60" s="182" t="s">
        <v>280</v>
      </c>
      <c r="B60" s="124" t="s">
        <v>281</v>
      </c>
      <c r="C60" s="124"/>
      <c r="D60" s="136">
        <v>558.1</v>
      </c>
    </row>
    <row r="61" spans="1:4" s="6" customFormat="1" ht="12.75">
      <c r="A61" s="131" t="s">
        <v>240</v>
      </c>
      <c r="B61" s="124" t="s">
        <v>281</v>
      </c>
      <c r="C61" s="124" t="s">
        <v>241</v>
      </c>
      <c r="D61" s="136">
        <v>558.1</v>
      </c>
    </row>
    <row r="62" spans="1:4" s="6" customFormat="1" ht="12.75">
      <c r="A62" s="130" t="s">
        <v>251</v>
      </c>
      <c r="B62" s="124" t="s">
        <v>281</v>
      </c>
      <c r="C62" s="124" t="s">
        <v>252</v>
      </c>
      <c r="D62" s="154">
        <f>'[1]Ведомствен 2017'!H34</f>
        <v>0</v>
      </c>
    </row>
    <row r="63" spans="1:4" s="6" customFormat="1" ht="12.75">
      <c r="A63" s="155" t="s">
        <v>215</v>
      </c>
      <c r="B63" s="156"/>
      <c r="C63" s="156"/>
      <c r="D63" s="157">
        <v>155.2</v>
      </c>
    </row>
    <row r="64" spans="1:4" s="6" customFormat="1" ht="12.75">
      <c r="A64" s="172" t="s">
        <v>218</v>
      </c>
      <c r="B64" s="183"/>
      <c r="C64" s="184"/>
      <c r="D64" s="170">
        <f>SUM(D65)</f>
        <v>155.2</v>
      </c>
    </row>
    <row r="65" spans="1:4" s="6" customFormat="1" ht="12.75">
      <c r="A65" s="130" t="s">
        <v>284</v>
      </c>
      <c r="B65" s="159" t="s">
        <v>285</v>
      </c>
      <c r="C65" s="159"/>
      <c r="D65" s="136">
        <f>D66</f>
        <v>155.2</v>
      </c>
    </row>
    <row r="66" spans="1:4" s="6" customFormat="1" ht="12.75">
      <c r="A66" s="130" t="s">
        <v>286</v>
      </c>
      <c r="B66" s="159" t="s">
        <v>287</v>
      </c>
      <c r="C66" s="159"/>
      <c r="D66" s="136">
        <f>D67</f>
        <v>155.2</v>
      </c>
    </row>
    <row r="67" spans="1:4" s="6" customFormat="1" ht="12.75">
      <c r="A67" s="185" t="s">
        <v>264</v>
      </c>
      <c r="B67" s="159" t="s">
        <v>287</v>
      </c>
      <c r="C67" s="159" t="s">
        <v>265</v>
      </c>
      <c r="D67" s="136">
        <v>155.2</v>
      </c>
    </row>
    <row r="68" spans="1:4" s="69" customFormat="1" ht="12.75">
      <c r="A68" s="186" t="s">
        <v>202</v>
      </c>
      <c r="B68" s="187"/>
      <c r="C68" s="156"/>
      <c r="D68" s="157">
        <f>SUM(D69)</f>
        <v>5.8</v>
      </c>
    </row>
    <row r="69" spans="1:4" s="69" customFormat="1" ht="12.75">
      <c r="A69" s="188" t="s">
        <v>288</v>
      </c>
      <c r="B69" s="169"/>
      <c r="C69" s="124"/>
      <c r="D69" s="136">
        <f>D70</f>
        <v>5.8</v>
      </c>
    </row>
    <row r="70" spans="1:4" s="69" customFormat="1" ht="12.75">
      <c r="A70" s="189" t="s">
        <v>289</v>
      </c>
      <c r="B70" s="128" t="s">
        <v>290</v>
      </c>
      <c r="C70" s="169"/>
      <c r="D70" s="170">
        <f>SUM(D71+D72+D73)</f>
        <v>5.8</v>
      </c>
    </row>
    <row r="71" spans="1:4" s="69" customFormat="1" ht="56.25" customHeight="1">
      <c r="A71" s="188" t="s">
        <v>291</v>
      </c>
      <c r="B71" s="128" t="s">
        <v>292</v>
      </c>
      <c r="C71" s="124"/>
      <c r="D71" s="136">
        <v>2</v>
      </c>
    </row>
    <row r="72" spans="1:4" s="69" customFormat="1" ht="74.25" customHeight="1">
      <c r="A72" s="131" t="s">
        <v>293</v>
      </c>
      <c r="B72" s="128" t="s">
        <v>292</v>
      </c>
      <c r="C72" s="124" t="s">
        <v>241</v>
      </c>
      <c r="D72" s="136">
        <v>1</v>
      </c>
    </row>
    <row r="73" spans="1:4" s="69" customFormat="1" ht="12.75">
      <c r="A73" s="131" t="s">
        <v>240</v>
      </c>
      <c r="B73" s="128" t="s">
        <v>292</v>
      </c>
      <c r="C73" s="124" t="s">
        <v>241</v>
      </c>
      <c r="D73" s="136">
        <v>2.8</v>
      </c>
    </row>
    <row r="74" spans="1:4" s="69" customFormat="1" ht="12.75">
      <c r="A74" s="188" t="s">
        <v>294</v>
      </c>
      <c r="B74" s="128" t="s">
        <v>295</v>
      </c>
      <c r="C74" s="124"/>
      <c r="D74" s="136">
        <f>D75</f>
        <v>2.8</v>
      </c>
    </row>
    <row r="75" spans="1:4" s="69" customFormat="1" ht="36" customHeight="1">
      <c r="A75" s="131" t="s">
        <v>240</v>
      </c>
      <c r="B75" s="128" t="s">
        <v>295</v>
      </c>
      <c r="C75" s="124" t="s">
        <v>241</v>
      </c>
      <c r="D75" s="136">
        <v>2.8</v>
      </c>
    </row>
    <row r="76" s="69" customFormat="1" ht="12.75">
      <c r="D76" s="137"/>
    </row>
    <row r="77" s="69" customFormat="1" ht="12.75">
      <c r="D77" s="137"/>
    </row>
    <row r="78" s="69" customFormat="1" ht="12.75">
      <c r="D78" s="137"/>
    </row>
    <row r="79" s="69" customFormat="1" ht="12.75">
      <c r="D79" s="137"/>
    </row>
    <row r="80" s="69" customFormat="1" ht="12.75">
      <c r="D80" s="137"/>
    </row>
    <row r="81" s="69" customFormat="1" ht="24" customHeight="1">
      <c r="D81" s="137"/>
    </row>
    <row r="82" s="69" customFormat="1" ht="12.75">
      <c r="D82" s="137"/>
    </row>
    <row r="83" s="69" customFormat="1" ht="12.75">
      <c r="D83" s="137"/>
    </row>
    <row r="84" s="69" customFormat="1" ht="12.75">
      <c r="D84" s="137"/>
    </row>
    <row r="85" s="69" customFormat="1" ht="12.75">
      <c r="D85" s="137"/>
    </row>
    <row r="86" s="69" customFormat="1" ht="12.75">
      <c r="D86" s="137"/>
    </row>
    <row r="87" s="69" customFormat="1" ht="12.75">
      <c r="D87" s="137"/>
    </row>
    <row r="88" spans="1:4" s="99" customFormat="1" ht="12.75">
      <c r="A88" s="69"/>
      <c r="B88" s="69"/>
      <c r="C88" s="69"/>
      <c r="D88" s="137"/>
    </row>
    <row r="89" spans="1:4" s="99" customFormat="1" ht="12.75">
      <c r="A89" s="69"/>
      <c r="B89" s="69"/>
      <c r="C89" s="69"/>
      <c r="D89" s="137"/>
    </row>
    <row r="90" spans="1:4" s="99" customFormat="1" ht="12.75">
      <c r="A90" s="69"/>
      <c r="B90" s="69"/>
      <c r="C90" s="69"/>
      <c r="D90" s="137"/>
    </row>
    <row r="91" s="69" customFormat="1" ht="12.75">
      <c r="D91" s="137"/>
    </row>
    <row r="92" s="69" customFormat="1" ht="12.75">
      <c r="D92" s="137"/>
    </row>
    <row r="93" s="69" customFormat="1" ht="12.75">
      <c r="D93" s="137"/>
    </row>
    <row r="94" s="69" customFormat="1" ht="12.75">
      <c r="D94" s="137"/>
    </row>
    <row r="95" s="69" customFormat="1" ht="12.75">
      <c r="D95" s="137"/>
    </row>
    <row r="96" s="69" customFormat="1" ht="12.75">
      <c r="D96" s="137"/>
    </row>
    <row r="97" s="69" customFormat="1" ht="12.75">
      <c r="D97" s="137"/>
    </row>
    <row r="98" s="69" customFormat="1" ht="12.75">
      <c r="D98" s="137"/>
    </row>
    <row r="99" s="69" customFormat="1" ht="12.75">
      <c r="D99" s="137"/>
    </row>
    <row r="100" s="69" customFormat="1" ht="12.75">
      <c r="D100" s="137"/>
    </row>
    <row r="101" s="69" customFormat="1" ht="12.75">
      <c r="D101" s="137"/>
    </row>
    <row r="102" s="69" customFormat="1" ht="12.75">
      <c r="D102" s="137"/>
    </row>
    <row r="103" s="69" customFormat="1" ht="12.75">
      <c r="D103" s="137"/>
    </row>
    <row r="104" s="69" customFormat="1" ht="12.75">
      <c r="D104" s="137"/>
    </row>
    <row r="105" s="69" customFormat="1" ht="12.75">
      <c r="D105" s="137"/>
    </row>
    <row r="106" s="69" customFormat="1" ht="12.75">
      <c r="D106" s="137"/>
    </row>
    <row r="107" s="69" customFormat="1" ht="12.75">
      <c r="D107" s="137"/>
    </row>
    <row r="108" s="69" customFormat="1" ht="12.75">
      <c r="D108" s="137"/>
    </row>
    <row r="109" s="69" customFormat="1" ht="12.75">
      <c r="D109" s="137"/>
    </row>
    <row r="110" s="69" customFormat="1" ht="12.75">
      <c r="D110" s="137"/>
    </row>
    <row r="111" s="69" customFormat="1" ht="12.75">
      <c r="D111" s="137"/>
    </row>
    <row r="112" s="69" customFormat="1" ht="12.75">
      <c r="D112" s="137"/>
    </row>
    <row r="113" s="69" customFormat="1" ht="12.75">
      <c r="D113" s="137"/>
    </row>
    <row r="114" s="69" customFormat="1" ht="12.75">
      <c r="D114" s="137"/>
    </row>
    <row r="115" s="69" customFormat="1" ht="12.75">
      <c r="D115" s="137"/>
    </row>
    <row r="116" s="69" customFormat="1" ht="12.75">
      <c r="D116" s="137"/>
    </row>
    <row r="117" s="69" customFormat="1" ht="12.75">
      <c r="D117" s="137"/>
    </row>
    <row r="118" s="69" customFormat="1" ht="12.75">
      <c r="D118" s="137"/>
    </row>
    <row r="119" s="69" customFormat="1" ht="12.75">
      <c r="D119" s="137"/>
    </row>
    <row r="120" s="69" customFormat="1" ht="12.75">
      <c r="D120" s="137"/>
    </row>
    <row r="121" s="69" customFormat="1" ht="12.75">
      <c r="D121" s="137"/>
    </row>
    <row r="122" s="69" customFormat="1" ht="12.75">
      <c r="D122" s="137"/>
    </row>
    <row r="123" s="69" customFormat="1" ht="12.75">
      <c r="D123" s="137"/>
    </row>
    <row r="124" s="69" customFormat="1" ht="12.75">
      <c r="D124" s="137"/>
    </row>
    <row r="125" s="69" customFormat="1" ht="12.75">
      <c r="D125" s="137"/>
    </row>
    <row r="126" s="69" customFormat="1" ht="12.75">
      <c r="D126" s="137"/>
    </row>
    <row r="127" s="69" customFormat="1" ht="12.75">
      <c r="D127" s="137"/>
    </row>
    <row r="128" s="69" customFormat="1" ht="12.75">
      <c r="D128" s="137"/>
    </row>
    <row r="129" s="69" customFormat="1" ht="12.75">
      <c r="D129" s="137"/>
    </row>
    <row r="130" s="69" customFormat="1" ht="12.75">
      <c r="D130" s="137"/>
    </row>
    <row r="131" s="69" customFormat="1" ht="12.75">
      <c r="D131" s="137"/>
    </row>
    <row r="132" s="69" customFormat="1" ht="12.75">
      <c r="D132" s="137"/>
    </row>
    <row r="133" s="69" customFormat="1" ht="12.75">
      <c r="D133" s="137"/>
    </row>
    <row r="134" s="69" customFormat="1" ht="12.75">
      <c r="D134" s="137"/>
    </row>
    <row r="135" s="69" customFormat="1" ht="12.75">
      <c r="D135" s="137"/>
    </row>
    <row r="136" s="69" customFormat="1" ht="12.75">
      <c r="D136" s="137"/>
    </row>
    <row r="137" s="69" customFormat="1" ht="12.75">
      <c r="D137" s="137"/>
    </row>
    <row r="138" s="69" customFormat="1" ht="12.75">
      <c r="D138" s="137"/>
    </row>
    <row r="139" s="69" customFormat="1" ht="12.75">
      <c r="D139" s="137"/>
    </row>
    <row r="140" s="69" customFormat="1" ht="12.75">
      <c r="D140" s="137"/>
    </row>
    <row r="141" s="69" customFormat="1" ht="12.75">
      <c r="D141" s="137"/>
    </row>
    <row r="142" s="69" customFormat="1" ht="12.75">
      <c r="D142" s="137"/>
    </row>
    <row r="143" s="69" customFormat="1" ht="12.75">
      <c r="D143" s="137"/>
    </row>
    <row r="144" s="69" customFormat="1" ht="12.75">
      <c r="D144" s="137"/>
    </row>
    <row r="145" s="69" customFormat="1" ht="12.75">
      <c r="D145" s="137"/>
    </row>
    <row r="146" s="69" customFormat="1" ht="12.75">
      <c r="D146" s="137"/>
    </row>
    <row r="147" s="69" customFormat="1" ht="12.75">
      <c r="D147" s="137"/>
    </row>
    <row r="148" s="69" customFormat="1" ht="12.75">
      <c r="D148" s="137"/>
    </row>
    <row r="149" s="69" customFormat="1" ht="12.75">
      <c r="D149" s="137"/>
    </row>
    <row r="150" s="69" customFormat="1" ht="12.75">
      <c r="D150" s="137"/>
    </row>
    <row r="151" s="69" customFormat="1" ht="12.75">
      <c r="D151" s="137"/>
    </row>
    <row r="152" s="69" customFormat="1" ht="12.75">
      <c r="D152" s="137"/>
    </row>
    <row r="153" s="69" customFormat="1" ht="12.75">
      <c r="D153" s="137"/>
    </row>
    <row r="154" s="69" customFormat="1" ht="12.75">
      <c r="D154" s="137"/>
    </row>
    <row r="155" s="69" customFormat="1" ht="12.75">
      <c r="D155" s="137"/>
    </row>
    <row r="156" s="69" customFormat="1" ht="12.75">
      <c r="D156" s="137"/>
    </row>
    <row r="157" s="69" customFormat="1" ht="12.75">
      <c r="D157" s="137"/>
    </row>
    <row r="158" s="69" customFormat="1" ht="12.75">
      <c r="D158" s="137"/>
    </row>
    <row r="159" s="69" customFormat="1" ht="12.75">
      <c r="D159" s="137"/>
    </row>
    <row r="160" s="69" customFormat="1" ht="12.75">
      <c r="D160" s="137"/>
    </row>
    <row r="161" s="69" customFormat="1" ht="12.75">
      <c r="D161" s="137"/>
    </row>
    <row r="162" s="69" customFormat="1" ht="12.75">
      <c r="D162" s="137"/>
    </row>
    <row r="163" s="69" customFormat="1" ht="12.75">
      <c r="D163" s="137"/>
    </row>
    <row r="164" s="69" customFormat="1" ht="12.75">
      <c r="D164" s="137"/>
    </row>
    <row r="165" s="69" customFormat="1" ht="12.75">
      <c r="D165" s="137"/>
    </row>
    <row r="166" s="69" customFormat="1" ht="12.75">
      <c r="D166" s="137"/>
    </row>
    <row r="167" s="69" customFormat="1" ht="12.75">
      <c r="D167" s="137"/>
    </row>
    <row r="168" s="69" customFormat="1" ht="12.75">
      <c r="D168" s="137"/>
    </row>
    <row r="169" s="69" customFormat="1" ht="12.75">
      <c r="D169" s="137"/>
    </row>
    <row r="170" s="69" customFormat="1" ht="12.75">
      <c r="D170" s="137"/>
    </row>
    <row r="171" s="69" customFormat="1" ht="12.75">
      <c r="D171" s="137"/>
    </row>
    <row r="172" s="69" customFormat="1" ht="12.75">
      <c r="D172" s="137"/>
    </row>
    <row r="173" s="69" customFormat="1" ht="12.75">
      <c r="D173" s="137"/>
    </row>
    <row r="174" s="69" customFormat="1" ht="12.75">
      <c r="D174" s="137"/>
    </row>
    <row r="175" s="69" customFormat="1" ht="12.75">
      <c r="D175" s="137"/>
    </row>
    <row r="176" s="69" customFormat="1" ht="12.75">
      <c r="D176" s="137"/>
    </row>
    <row r="177" s="69" customFormat="1" ht="12.75">
      <c r="D177" s="137"/>
    </row>
    <row r="178" s="69" customFormat="1" ht="12.75">
      <c r="D178" s="137"/>
    </row>
    <row r="179" s="69" customFormat="1" ht="12.75">
      <c r="D179" s="137"/>
    </row>
    <row r="180" s="69" customFormat="1" ht="12.75">
      <c r="D180" s="137"/>
    </row>
    <row r="181" s="69" customFormat="1" ht="12.75">
      <c r="D181" s="137"/>
    </row>
    <row r="182" s="69" customFormat="1" ht="12.75">
      <c r="D182" s="137"/>
    </row>
    <row r="183" s="69" customFormat="1" ht="12.75">
      <c r="D183" s="137"/>
    </row>
    <row r="184" s="69" customFormat="1" ht="12.75">
      <c r="D184" s="137"/>
    </row>
    <row r="185" s="69" customFormat="1" ht="12.75">
      <c r="D185" s="137"/>
    </row>
    <row r="186" s="69" customFormat="1" ht="12.75">
      <c r="D186" s="137"/>
    </row>
    <row r="187" s="69" customFormat="1" ht="12.75">
      <c r="D187" s="137"/>
    </row>
    <row r="188" s="69" customFormat="1" ht="12.75">
      <c r="D188" s="137"/>
    </row>
    <row r="189" s="69" customFormat="1" ht="12.75">
      <c r="D189" s="137"/>
    </row>
    <row r="190" s="69" customFormat="1" ht="12.75">
      <c r="D190" s="137"/>
    </row>
    <row r="191" s="69" customFormat="1" ht="12.75">
      <c r="D191" s="137"/>
    </row>
    <row r="192" s="69" customFormat="1" ht="12.75">
      <c r="D192" s="137"/>
    </row>
    <row r="193" s="69" customFormat="1" ht="12.75">
      <c r="D193" s="137"/>
    </row>
    <row r="194" s="69" customFormat="1" ht="12.75">
      <c r="D194" s="137"/>
    </row>
    <row r="195" s="69" customFormat="1" ht="12.75">
      <c r="D195" s="137"/>
    </row>
    <row r="196" s="69" customFormat="1" ht="12.75">
      <c r="D196" s="137"/>
    </row>
    <row r="197" s="69" customFormat="1" ht="12.75">
      <c r="D197" s="137"/>
    </row>
    <row r="198" s="69" customFormat="1" ht="12.75">
      <c r="D198" s="137"/>
    </row>
    <row r="199" s="69" customFormat="1" ht="12.75">
      <c r="D199" s="137"/>
    </row>
    <row r="200" s="69" customFormat="1" ht="12.75">
      <c r="D200" s="137"/>
    </row>
    <row r="201" s="69" customFormat="1" ht="12.75">
      <c r="D201" s="137"/>
    </row>
    <row r="202" s="69" customFormat="1" ht="12.75">
      <c r="D202" s="137"/>
    </row>
    <row r="203" s="69" customFormat="1" ht="12.75">
      <c r="D203" s="137"/>
    </row>
  </sheetData>
  <sheetProtection selectLockedCells="1" selectUnlockedCells="1"/>
  <mergeCells count="5">
    <mergeCell ref="A2:D2"/>
    <mergeCell ref="A3:D3"/>
    <mergeCell ref="A4:E4"/>
    <mergeCell ref="A5:D5"/>
    <mergeCell ref="A7:D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2:F78"/>
  <sheetViews>
    <sheetView view="pageBreakPreview" zoomScaleSheetLayoutView="100" workbookViewId="0" topLeftCell="A1">
      <selection activeCell="E61" sqref="E61"/>
    </sheetView>
  </sheetViews>
  <sheetFormatPr defaultColWidth="9.140625" defaultRowHeight="15"/>
  <cols>
    <col min="1" max="1" width="47.421875" style="0" customWidth="1"/>
    <col min="2" max="2" width="15.421875" style="0" customWidth="1"/>
    <col min="3" max="3" width="14.140625" style="0" customWidth="1"/>
    <col min="4" max="5" width="14.57421875" style="104" customWidth="1"/>
  </cols>
  <sheetData>
    <row r="1" ht="2.25" customHeight="1"/>
    <row r="2" spans="1:5" ht="12.75">
      <c r="A2" s="1" t="s">
        <v>296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226</v>
      </c>
      <c r="B4" s="1"/>
      <c r="C4" s="1"/>
      <c r="D4" s="1"/>
      <c r="E4" s="1"/>
    </row>
    <row r="5" spans="1:5" ht="12.75">
      <c r="A5" s="1" t="s">
        <v>297</v>
      </c>
      <c r="B5" s="1"/>
      <c r="C5" s="1"/>
      <c r="D5" s="1"/>
      <c r="E5" s="1"/>
    </row>
    <row r="6" spans="1:5" ht="12.75" customHeight="1">
      <c r="A6" s="105"/>
      <c r="B6" s="105"/>
      <c r="C6" s="105"/>
      <c r="D6" s="106"/>
      <c r="E6" s="106"/>
    </row>
    <row r="7" spans="1:5" ht="96" customHeight="1">
      <c r="A7" s="107" t="s">
        <v>298</v>
      </c>
      <c r="B7" s="107"/>
      <c r="C7" s="107"/>
      <c r="D7" s="107"/>
      <c r="E7" s="107"/>
    </row>
    <row r="9" spans="1:5" s="111" customFormat="1" ht="12.75">
      <c r="A9" s="108" t="s">
        <v>229</v>
      </c>
      <c r="B9" s="5" t="s">
        <v>230</v>
      </c>
      <c r="C9" s="109" t="s">
        <v>231</v>
      </c>
      <c r="D9" s="110" t="s">
        <v>222</v>
      </c>
      <c r="E9" s="110" t="s">
        <v>223</v>
      </c>
    </row>
    <row r="10" spans="1:5" ht="16.5" customHeight="1">
      <c r="A10" s="112" t="s">
        <v>232</v>
      </c>
      <c r="B10" s="113"/>
      <c r="C10" s="114"/>
      <c r="D10" s="115">
        <f>SUM(D11+D17++D21+D27+D31+D35+D39+D44+D51+D56+D60+D65+D70+D78)</f>
        <v>7930.400000000001</v>
      </c>
      <c r="E10" s="115">
        <f>SUM(E11+E17+E21+E27+E31+E35+E39+E44+E51+E56+E60+E65+E70+E78)</f>
        <v>8133.8</v>
      </c>
    </row>
    <row r="11" spans="1:5" ht="16.5" customHeight="1">
      <c r="A11" s="116" t="s">
        <v>233</v>
      </c>
      <c r="B11" s="117"/>
      <c r="C11" s="117"/>
      <c r="D11" s="118">
        <f>D12</f>
        <v>206</v>
      </c>
      <c r="E11" s="118">
        <f>E12</f>
        <v>206</v>
      </c>
    </row>
    <row r="12" spans="1:5" ht="16.5" customHeight="1">
      <c r="A12" s="190" t="s">
        <v>200</v>
      </c>
      <c r="B12" s="173"/>
      <c r="C12" s="174"/>
      <c r="D12" s="175">
        <f>D13</f>
        <v>206</v>
      </c>
      <c r="E12" s="175">
        <f>E13</f>
        <v>206</v>
      </c>
    </row>
    <row r="13" spans="1:5" ht="27" customHeight="1">
      <c r="A13" s="123" t="s">
        <v>234</v>
      </c>
      <c r="B13" s="124" t="s">
        <v>235</v>
      </c>
      <c r="C13" s="125"/>
      <c r="D13" s="126">
        <f>D14</f>
        <v>206</v>
      </c>
      <c r="E13" s="126">
        <f>E14</f>
        <v>206</v>
      </c>
    </row>
    <row r="14" spans="1:5" ht="33" customHeight="1">
      <c r="A14" s="127" t="s">
        <v>236</v>
      </c>
      <c r="B14" s="124" t="s">
        <v>237</v>
      </c>
      <c r="C14" s="128"/>
      <c r="D14" s="129">
        <f>D15+D16</f>
        <v>206</v>
      </c>
      <c r="E14" s="129">
        <f>E15+E16</f>
        <v>206</v>
      </c>
    </row>
    <row r="15" spans="1:5" ht="35.25" customHeight="1">
      <c r="A15" s="130" t="s">
        <v>238</v>
      </c>
      <c r="B15" s="124" t="s">
        <v>237</v>
      </c>
      <c r="C15" s="128" t="s">
        <v>239</v>
      </c>
      <c r="D15" s="129">
        <v>195.3</v>
      </c>
      <c r="E15" s="129">
        <v>195.3</v>
      </c>
    </row>
    <row r="16" spans="1:5" ht="27.75" customHeight="1">
      <c r="A16" s="131" t="s">
        <v>240</v>
      </c>
      <c r="B16" s="124" t="s">
        <v>237</v>
      </c>
      <c r="C16" s="128" t="s">
        <v>241</v>
      </c>
      <c r="D16" s="129">
        <v>10.7</v>
      </c>
      <c r="E16" s="129">
        <v>10.7</v>
      </c>
    </row>
    <row r="17" spans="1:5" ht="50.25" customHeight="1">
      <c r="A17" s="191" t="s">
        <v>191</v>
      </c>
      <c r="B17" s="192"/>
      <c r="C17" s="192"/>
      <c r="D17" s="193">
        <f>D18</f>
        <v>662.9</v>
      </c>
      <c r="E17" s="193">
        <f>E18</f>
        <v>669.5</v>
      </c>
    </row>
    <row r="18" spans="1:6" ht="12.75">
      <c r="A18" s="135" t="s">
        <v>242</v>
      </c>
      <c r="B18" s="124" t="s">
        <v>243</v>
      </c>
      <c r="C18" s="124"/>
      <c r="D18" s="136">
        <f>D19</f>
        <v>662.9</v>
      </c>
      <c r="E18" s="136">
        <v>669.5</v>
      </c>
      <c r="F18" s="104"/>
    </row>
    <row r="19" spans="1:5" ht="12.75">
      <c r="A19" s="130" t="s">
        <v>244</v>
      </c>
      <c r="B19" s="124" t="s">
        <v>245</v>
      </c>
      <c r="C19" s="124"/>
      <c r="D19" s="136">
        <v>662.9</v>
      </c>
      <c r="E19" s="136">
        <v>669.5</v>
      </c>
    </row>
    <row r="20" spans="1:5" s="6" customFormat="1" ht="78" customHeight="1">
      <c r="A20" s="130" t="s">
        <v>238</v>
      </c>
      <c r="B20" s="124" t="s">
        <v>245</v>
      </c>
      <c r="C20" s="124" t="s">
        <v>239</v>
      </c>
      <c r="D20" s="136">
        <v>662.9</v>
      </c>
      <c r="E20" s="136">
        <v>669.5</v>
      </c>
    </row>
    <row r="21" spans="1:5" ht="62.25" customHeight="1">
      <c r="A21" s="194" t="s">
        <v>246</v>
      </c>
      <c r="B21" s="192"/>
      <c r="C21" s="192"/>
      <c r="D21" s="193">
        <f>D22</f>
        <v>3011.1</v>
      </c>
      <c r="E21" s="193">
        <f>E22</f>
        <v>3037.2</v>
      </c>
    </row>
    <row r="22" spans="1:5" ht="12.75">
      <c r="A22" s="140" t="s">
        <v>247</v>
      </c>
      <c r="B22" s="124" t="s">
        <v>248</v>
      </c>
      <c r="C22" s="124"/>
      <c r="D22" s="136">
        <f>D23</f>
        <v>3011.1</v>
      </c>
      <c r="E22" s="136">
        <f>E23</f>
        <v>3037.2</v>
      </c>
    </row>
    <row r="23" spans="1:5" ht="12.75">
      <c r="A23" s="140" t="s">
        <v>249</v>
      </c>
      <c r="B23" s="124" t="s">
        <v>250</v>
      </c>
      <c r="C23" s="124"/>
      <c r="D23" s="136">
        <f>D24+D25+D26</f>
        <v>3011.1</v>
      </c>
      <c r="E23" s="136">
        <f>E24+E25+E26</f>
        <v>3037.2</v>
      </c>
    </row>
    <row r="24" spans="1:5" ht="75" customHeight="1">
      <c r="A24" s="130" t="s">
        <v>238</v>
      </c>
      <c r="B24" s="124" t="s">
        <v>250</v>
      </c>
      <c r="C24" s="124" t="s">
        <v>239</v>
      </c>
      <c r="D24" s="136">
        <v>2601.1</v>
      </c>
      <c r="E24" s="136">
        <v>2627.2</v>
      </c>
    </row>
    <row r="25" spans="1:5" ht="27" customHeight="1">
      <c r="A25" s="131" t="s">
        <v>240</v>
      </c>
      <c r="B25" s="124" t="s">
        <v>250</v>
      </c>
      <c r="C25" s="124" t="s">
        <v>241</v>
      </c>
      <c r="D25" s="136">
        <v>385</v>
      </c>
      <c r="E25" s="136">
        <v>385</v>
      </c>
    </row>
    <row r="26" spans="1:5" ht="19.5" customHeight="1">
      <c r="A26" s="130" t="s">
        <v>251</v>
      </c>
      <c r="B26" s="124" t="s">
        <v>250</v>
      </c>
      <c r="C26" s="124" t="s">
        <v>252</v>
      </c>
      <c r="D26" s="136">
        <v>25</v>
      </c>
      <c r="E26" s="136">
        <v>25</v>
      </c>
    </row>
    <row r="27" spans="1:5" ht="19.5" customHeight="1">
      <c r="A27" s="194" t="s">
        <v>283</v>
      </c>
      <c r="B27" s="192"/>
      <c r="C27" s="192"/>
      <c r="D27" s="193">
        <v>33</v>
      </c>
      <c r="E27" s="193">
        <v>33</v>
      </c>
    </row>
    <row r="28" spans="1:5" ht="60.75" customHeight="1">
      <c r="A28" s="146" t="s">
        <v>253</v>
      </c>
      <c r="B28" s="124" t="s">
        <v>254</v>
      </c>
      <c r="C28" s="128"/>
      <c r="D28" s="129">
        <f>D29</f>
        <v>33</v>
      </c>
      <c r="E28" s="129">
        <f>E29</f>
        <v>33</v>
      </c>
    </row>
    <row r="29" spans="1:5" ht="50.25" customHeight="1">
      <c r="A29" s="146" t="s">
        <v>255</v>
      </c>
      <c r="B29" s="124" t="s">
        <v>256</v>
      </c>
      <c r="C29" s="147"/>
      <c r="D29" s="126">
        <f>D30</f>
        <v>33</v>
      </c>
      <c r="E29" s="126">
        <f>E30</f>
        <v>33</v>
      </c>
    </row>
    <row r="30" spans="1:5" ht="39.75" customHeight="1">
      <c r="A30" s="131" t="s">
        <v>240</v>
      </c>
      <c r="B30" s="124" t="s">
        <v>256</v>
      </c>
      <c r="C30" s="124" t="s">
        <v>241</v>
      </c>
      <c r="D30" s="126">
        <v>33</v>
      </c>
      <c r="E30" s="126">
        <v>33</v>
      </c>
    </row>
    <row r="31" spans="1:5" s="6" customFormat="1" ht="17.25" customHeight="1">
      <c r="A31" s="195" t="s">
        <v>195</v>
      </c>
      <c r="B31" s="192"/>
      <c r="C31" s="192"/>
      <c r="D31" s="193">
        <f>D32</f>
        <v>50</v>
      </c>
      <c r="E31" s="193">
        <f>E32</f>
        <v>50</v>
      </c>
    </row>
    <row r="32" spans="1:5" s="6" customFormat="1" ht="12.75">
      <c r="A32" s="140" t="s">
        <v>257</v>
      </c>
      <c r="B32" s="124" t="s">
        <v>258</v>
      </c>
      <c r="C32" s="124"/>
      <c r="D32" s="136">
        <f>D33</f>
        <v>50</v>
      </c>
      <c r="E32" s="136">
        <f>E33</f>
        <v>50</v>
      </c>
    </row>
    <row r="33" spans="1:5" s="6" customFormat="1" ht="32.25" customHeight="1">
      <c r="A33" s="140" t="s">
        <v>259</v>
      </c>
      <c r="B33" s="124" t="s">
        <v>260</v>
      </c>
      <c r="C33" s="124"/>
      <c r="D33" s="136">
        <f>D34</f>
        <v>50</v>
      </c>
      <c r="E33" s="136">
        <f>E34</f>
        <v>50</v>
      </c>
    </row>
    <row r="34" spans="1:5" s="6" customFormat="1" ht="12.75">
      <c r="A34" s="130" t="s">
        <v>251</v>
      </c>
      <c r="B34" s="124" t="s">
        <v>260</v>
      </c>
      <c r="C34" s="124" t="s">
        <v>252</v>
      </c>
      <c r="D34" s="136">
        <v>50</v>
      </c>
      <c r="E34" s="136">
        <v>50</v>
      </c>
    </row>
    <row r="35" spans="1:5" s="6" customFormat="1" ht="12.75">
      <c r="A35" s="155" t="s">
        <v>215</v>
      </c>
      <c r="B35" s="156"/>
      <c r="C35" s="156"/>
      <c r="D35" s="157">
        <v>53.2</v>
      </c>
      <c r="E35" s="157">
        <v>55.3</v>
      </c>
    </row>
    <row r="36" spans="1:5" s="6" customFormat="1" ht="12.75">
      <c r="A36" s="158" t="s">
        <v>261</v>
      </c>
      <c r="B36" s="159" t="s">
        <v>262</v>
      </c>
      <c r="C36" s="160"/>
      <c r="D36" s="161">
        <f>SUM(D38)</f>
        <v>53.2</v>
      </c>
      <c r="E36" s="161">
        <f>SUM(E38)</f>
        <v>55.3</v>
      </c>
    </row>
    <row r="37" spans="1:5" s="6" customFormat="1" ht="12.75">
      <c r="A37" s="162" t="s">
        <v>263</v>
      </c>
      <c r="B37" s="159" t="s">
        <v>262</v>
      </c>
      <c r="C37" s="160"/>
      <c r="D37" s="161">
        <f>SUM(D38)</f>
        <v>53.2</v>
      </c>
      <c r="E37" s="161">
        <f>SUM(E38)</f>
        <v>55.3</v>
      </c>
    </row>
    <row r="38" spans="1:5" s="6" customFormat="1" ht="12.75">
      <c r="A38" s="162" t="s">
        <v>264</v>
      </c>
      <c r="B38" s="159" t="s">
        <v>262</v>
      </c>
      <c r="C38" s="159" t="s">
        <v>265</v>
      </c>
      <c r="D38" s="161">
        <v>53.2</v>
      </c>
      <c r="E38" s="161">
        <v>55.3</v>
      </c>
    </row>
    <row r="39" spans="1:5" s="6" customFormat="1" ht="12.75">
      <c r="A39" s="186" t="s">
        <v>202</v>
      </c>
      <c r="B39" s="156"/>
      <c r="C39" s="156"/>
      <c r="D39" s="157">
        <v>5</v>
      </c>
      <c r="E39" s="157">
        <v>5</v>
      </c>
    </row>
    <row r="40" spans="1:5" s="6" customFormat="1" ht="12.75">
      <c r="A40" s="196" t="s">
        <v>266</v>
      </c>
      <c r="B40" s="169"/>
      <c r="C40" s="169"/>
      <c r="D40" s="170">
        <f>D41</f>
        <v>5</v>
      </c>
      <c r="E40" s="170">
        <f>E41</f>
        <v>5</v>
      </c>
    </row>
    <row r="41" spans="1:5" s="6" customFormat="1" ht="12.75">
      <c r="A41" s="135" t="s">
        <v>267</v>
      </c>
      <c r="B41" s="128" t="s">
        <v>268</v>
      </c>
      <c r="C41" s="124"/>
      <c r="D41" s="136">
        <f>D42</f>
        <v>5</v>
      </c>
      <c r="E41" s="136">
        <f>E42</f>
        <v>5</v>
      </c>
    </row>
    <row r="42" spans="1:5" s="6" customFormat="1" ht="12.75">
      <c r="A42" s="135" t="s">
        <v>269</v>
      </c>
      <c r="B42" s="128" t="s">
        <v>270</v>
      </c>
      <c r="C42" s="124"/>
      <c r="D42" s="136">
        <f>D43</f>
        <v>5</v>
      </c>
      <c r="E42" s="136">
        <f>E43</f>
        <v>5</v>
      </c>
    </row>
    <row r="43" spans="1:5" s="6" customFormat="1" ht="12.75">
      <c r="A43" s="131" t="s">
        <v>240</v>
      </c>
      <c r="B43" s="128" t="s">
        <v>270</v>
      </c>
      <c r="C43" s="124" t="s">
        <v>241</v>
      </c>
      <c r="D43" s="136">
        <v>5</v>
      </c>
      <c r="E43" s="136">
        <v>5</v>
      </c>
    </row>
    <row r="44" spans="1:5" s="6" customFormat="1" ht="12.75">
      <c r="A44" s="167" t="s">
        <v>271</v>
      </c>
      <c r="B44" s="156"/>
      <c r="C44" s="156"/>
      <c r="D44" s="157">
        <f>SUM(D45)</f>
        <v>356.3</v>
      </c>
      <c r="E44" s="157">
        <f>SUM(E45)</f>
        <v>312.5</v>
      </c>
    </row>
    <row r="45" spans="1:5" s="6" customFormat="1" ht="12.75">
      <c r="A45" s="168" t="s">
        <v>211</v>
      </c>
      <c r="B45" s="169"/>
      <c r="C45" s="169"/>
      <c r="D45" s="170">
        <f>D46</f>
        <v>356.3</v>
      </c>
      <c r="E45" s="170">
        <f>E46</f>
        <v>312.5</v>
      </c>
    </row>
    <row r="46" spans="1:5" s="6" customFormat="1" ht="12.75">
      <c r="A46" s="171" t="s">
        <v>272</v>
      </c>
      <c r="B46" s="124" t="s">
        <v>273</v>
      </c>
      <c r="C46" s="124"/>
      <c r="D46" s="136">
        <f>SUM(D48:D49)</f>
        <v>356.3</v>
      </c>
      <c r="E46" s="136">
        <f>SUM(E48:E49)</f>
        <v>312.5</v>
      </c>
    </row>
    <row r="47" spans="1:5" s="6" customFormat="1" ht="12.75">
      <c r="A47" s="171" t="s">
        <v>274</v>
      </c>
      <c r="B47" s="124" t="s">
        <v>275</v>
      </c>
      <c r="C47" s="124"/>
      <c r="D47" s="136">
        <f>D48</f>
        <v>10</v>
      </c>
      <c r="E47" s="136">
        <f>E48</f>
        <v>10</v>
      </c>
    </row>
    <row r="48" spans="1:5" s="6" customFormat="1" ht="12.75">
      <c r="A48" s="131" t="s">
        <v>240</v>
      </c>
      <c r="B48" s="124" t="s">
        <v>275</v>
      </c>
      <c r="C48" s="124" t="s">
        <v>241</v>
      </c>
      <c r="D48" s="136">
        <v>10</v>
      </c>
      <c r="E48" s="136">
        <v>10</v>
      </c>
    </row>
    <row r="49" spans="1:5" s="6" customFormat="1" ht="12.75">
      <c r="A49" s="171" t="s">
        <v>276</v>
      </c>
      <c r="B49" s="124" t="s">
        <v>277</v>
      </c>
      <c r="C49" s="124"/>
      <c r="D49" s="136">
        <v>346.3</v>
      </c>
      <c r="E49" s="136">
        <v>302.5</v>
      </c>
    </row>
    <row r="50" spans="1:5" s="6" customFormat="1" ht="12.75">
      <c r="A50" s="131" t="s">
        <v>240</v>
      </c>
      <c r="B50" s="124" t="s">
        <v>277</v>
      </c>
      <c r="C50" s="124" t="s">
        <v>241</v>
      </c>
      <c r="D50" s="136">
        <v>346.3</v>
      </c>
      <c r="E50" s="136">
        <v>302.5</v>
      </c>
    </row>
    <row r="51" spans="1:5" s="6" customFormat="1" ht="12.75">
      <c r="A51" s="116" t="s">
        <v>207</v>
      </c>
      <c r="B51" s="117"/>
      <c r="C51" s="117"/>
      <c r="D51" s="118">
        <f>SUM(D52)</f>
        <v>2754.2</v>
      </c>
      <c r="E51" s="118">
        <f>SUM(E52)</f>
        <v>2754.2</v>
      </c>
    </row>
    <row r="52" spans="1:5" s="6" customFormat="1" ht="12.75">
      <c r="A52" s="172" t="s">
        <v>208</v>
      </c>
      <c r="B52" s="173"/>
      <c r="C52" s="174"/>
      <c r="D52" s="175">
        <f>D53</f>
        <v>2754.2</v>
      </c>
      <c r="E52" s="175">
        <f>E53</f>
        <v>2754.2</v>
      </c>
    </row>
    <row r="53" spans="1:5" s="6" customFormat="1" ht="12.75">
      <c r="A53" s="176" t="s">
        <v>272</v>
      </c>
      <c r="B53" s="124" t="s">
        <v>273</v>
      </c>
      <c r="C53" s="125"/>
      <c r="D53" s="126">
        <f>D54</f>
        <v>2754.2</v>
      </c>
      <c r="E53" s="126">
        <f>E54</f>
        <v>2754.2</v>
      </c>
    </row>
    <row r="54" spans="1:5" s="6" customFormat="1" ht="12.75">
      <c r="A54" s="130" t="s">
        <v>278</v>
      </c>
      <c r="B54" s="124" t="s">
        <v>279</v>
      </c>
      <c r="C54" s="128"/>
      <c r="D54" s="129">
        <f>D55</f>
        <v>2754.2</v>
      </c>
      <c r="E54" s="129">
        <f>E55</f>
        <v>2754.2</v>
      </c>
    </row>
    <row r="55" spans="1:5" s="6" customFormat="1" ht="12.75">
      <c r="A55" s="131" t="s">
        <v>240</v>
      </c>
      <c r="B55" s="124" t="s">
        <v>279</v>
      </c>
      <c r="C55" s="128" t="s">
        <v>241</v>
      </c>
      <c r="D55" s="129">
        <v>2754.2</v>
      </c>
      <c r="E55" s="129">
        <v>2754.2</v>
      </c>
    </row>
    <row r="56" spans="1:5" s="6" customFormat="1" ht="12.75">
      <c r="A56" s="177" t="s">
        <v>212</v>
      </c>
      <c r="B56" s="178"/>
      <c r="C56" s="178"/>
      <c r="D56" s="179">
        <f>D57</f>
        <v>274.8</v>
      </c>
      <c r="E56" s="179">
        <f>E57</f>
        <v>274.8</v>
      </c>
    </row>
    <row r="57" spans="1:5" s="6" customFormat="1" ht="12.75">
      <c r="A57" s="197" t="s">
        <v>299</v>
      </c>
      <c r="B57" s="169"/>
      <c r="C57" s="169"/>
      <c r="D57" s="170">
        <f>D58</f>
        <v>274.8</v>
      </c>
      <c r="E57" s="170">
        <f>E58</f>
        <v>274.8</v>
      </c>
    </row>
    <row r="58" spans="1:5" s="6" customFormat="1" ht="12.75">
      <c r="A58" s="180" t="s">
        <v>280</v>
      </c>
      <c r="B58" s="124" t="s">
        <v>281</v>
      </c>
      <c r="C58" s="124"/>
      <c r="D58" s="136">
        <f>D59</f>
        <v>274.8</v>
      </c>
      <c r="E58" s="136">
        <f>E59</f>
        <v>274.8</v>
      </c>
    </row>
    <row r="59" spans="1:5" s="6" customFormat="1" ht="12.75">
      <c r="A59" s="130" t="s">
        <v>282</v>
      </c>
      <c r="B59" s="124" t="s">
        <v>281</v>
      </c>
      <c r="C59" s="124" t="s">
        <v>241</v>
      </c>
      <c r="D59" s="136">
        <v>274.8</v>
      </c>
      <c r="E59" s="136">
        <v>274.8</v>
      </c>
    </row>
    <row r="60" spans="1:5" ht="12.75">
      <c r="A60" s="198" t="s">
        <v>283</v>
      </c>
      <c r="B60" s="192"/>
      <c r="C60" s="199"/>
      <c r="D60" s="179">
        <v>171.8</v>
      </c>
      <c r="E60" s="179">
        <v>193.1</v>
      </c>
    </row>
    <row r="61" spans="1:5" ht="20.25" customHeight="1">
      <c r="A61" s="182" t="s">
        <v>272</v>
      </c>
      <c r="B61" s="124" t="s">
        <v>273</v>
      </c>
      <c r="C61" s="124"/>
      <c r="D61" s="136">
        <v>171.8</v>
      </c>
      <c r="E61" s="136">
        <v>193.1</v>
      </c>
    </row>
    <row r="62" spans="1:5" ht="27.75" customHeight="1">
      <c r="A62" s="182" t="s">
        <v>280</v>
      </c>
      <c r="B62" s="124" t="s">
        <v>281</v>
      </c>
      <c r="C62" s="124"/>
      <c r="D62" s="136">
        <v>171.8</v>
      </c>
      <c r="E62" s="136">
        <v>193.1</v>
      </c>
    </row>
    <row r="63" spans="1:5" s="6" customFormat="1" ht="29.25" customHeight="1">
      <c r="A63" s="131" t="s">
        <v>240</v>
      </c>
      <c r="B63" s="124" t="s">
        <v>281</v>
      </c>
      <c r="C63" s="124" t="s">
        <v>241</v>
      </c>
      <c r="D63" s="136">
        <v>171.8</v>
      </c>
      <c r="E63" s="136">
        <v>193.1</v>
      </c>
    </row>
    <row r="64" spans="1:5" ht="12.75">
      <c r="A64" s="130" t="s">
        <v>251</v>
      </c>
      <c r="B64" s="124" t="s">
        <v>281</v>
      </c>
      <c r="C64" s="124" t="s">
        <v>252</v>
      </c>
      <c r="D64" s="154">
        <f>'[1]Ведомствен 2017'!H35</f>
        <v>0</v>
      </c>
      <c r="E64" s="154">
        <f>'[1]Ведомствен 2017'!I35</f>
        <v>0</v>
      </c>
    </row>
    <row r="65" spans="1:5" ht="12.75">
      <c r="A65" s="155" t="s">
        <v>215</v>
      </c>
      <c r="B65" s="156"/>
      <c r="C65" s="156"/>
      <c r="D65" s="157">
        <v>159</v>
      </c>
      <c r="E65" s="157">
        <v>163</v>
      </c>
    </row>
    <row r="66" spans="1:5" ht="12.75">
      <c r="A66" s="172" t="s">
        <v>218</v>
      </c>
      <c r="B66" s="183"/>
      <c r="C66" s="184"/>
      <c r="D66" s="170">
        <f>SUM(D67)</f>
        <v>159</v>
      </c>
      <c r="E66" s="170">
        <f>SUM(E67)</f>
        <v>163</v>
      </c>
    </row>
    <row r="67" spans="1:5" ht="12.75">
      <c r="A67" s="130" t="s">
        <v>284</v>
      </c>
      <c r="B67" s="159" t="s">
        <v>285</v>
      </c>
      <c r="C67" s="159"/>
      <c r="D67" s="136">
        <f>D68</f>
        <v>159</v>
      </c>
      <c r="E67" s="136">
        <f>E68</f>
        <v>163</v>
      </c>
    </row>
    <row r="68" spans="1:5" ht="12.75">
      <c r="A68" s="130" t="s">
        <v>286</v>
      </c>
      <c r="B68" s="159" t="s">
        <v>287</v>
      </c>
      <c r="C68" s="159"/>
      <c r="D68" s="136">
        <f>D69</f>
        <v>159</v>
      </c>
      <c r="E68" s="136">
        <f>E69</f>
        <v>163</v>
      </c>
    </row>
    <row r="69" spans="1:5" ht="12.75">
      <c r="A69" s="185" t="s">
        <v>264</v>
      </c>
      <c r="B69" s="159" t="s">
        <v>287</v>
      </c>
      <c r="C69" s="159" t="s">
        <v>265</v>
      </c>
      <c r="D69" s="136">
        <v>159</v>
      </c>
      <c r="E69" s="136">
        <v>163</v>
      </c>
    </row>
    <row r="70" spans="1:5" ht="12.75">
      <c r="A70" s="186" t="s">
        <v>202</v>
      </c>
      <c r="B70" s="187"/>
      <c r="C70" s="156"/>
      <c r="D70" s="157">
        <v>5.8</v>
      </c>
      <c r="E70" s="157">
        <v>5.8</v>
      </c>
    </row>
    <row r="71" spans="1:5" ht="12.75">
      <c r="A71" s="188" t="s">
        <v>288</v>
      </c>
      <c r="B71" s="169"/>
      <c r="C71" s="124"/>
      <c r="D71" s="136">
        <f>D72</f>
        <v>5.8</v>
      </c>
      <c r="E71" s="136">
        <f>E72</f>
        <v>5.8</v>
      </c>
    </row>
    <row r="72" spans="1:5" ht="12.75">
      <c r="A72" s="189" t="s">
        <v>289</v>
      </c>
      <c r="B72" s="128" t="s">
        <v>290</v>
      </c>
      <c r="C72" s="169"/>
      <c r="D72" s="170">
        <f>SUM(D75+D76)</f>
        <v>5.8</v>
      </c>
      <c r="E72" s="170">
        <f>SUM(E75+E76)</f>
        <v>5.8</v>
      </c>
    </row>
    <row r="73" spans="1:5" ht="12.75">
      <c r="A73" s="188" t="s">
        <v>291</v>
      </c>
      <c r="B73" s="128" t="s">
        <v>292</v>
      </c>
      <c r="C73" s="124"/>
      <c r="D73" s="136">
        <v>2</v>
      </c>
      <c r="E73" s="136">
        <v>2</v>
      </c>
    </row>
    <row r="74" spans="1:5" ht="78" customHeight="1">
      <c r="A74" s="131" t="s">
        <v>293</v>
      </c>
      <c r="B74" s="128" t="s">
        <v>292</v>
      </c>
      <c r="C74" s="124" t="s">
        <v>241</v>
      </c>
      <c r="D74" s="136">
        <v>1</v>
      </c>
      <c r="E74" s="136">
        <v>1</v>
      </c>
    </row>
    <row r="75" spans="1:5" ht="12.75">
      <c r="A75" s="131" t="s">
        <v>240</v>
      </c>
      <c r="B75" s="128" t="s">
        <v>292</v>
      </c>
      <c r="C75" s="124" t="s">
        <v>241</v>
      </c>
      <c r="D75" s="136">
        <f>SUM(D73:D74)</f>
        <v>3</v>
      </c>
      <c r="E75" s="136">
        <f>SUM(E73:E74)</f>
        <v>3</v>
      </c>
    </row>
    <row r="76" spans="1:5" ht="12.75">
      <c r="A76" s="188" t="s">
        <v>294</v>
      </c>
      <c r="B76" s="128" t="s">
        <v>295</v>
      </c>
      <c r="C76" s="124"/>
      <c r="D76" s="136">
        <f>D77</f>
        <v>2.8</v>
      </c>
      <c r="E76" s="136">
        <f>E77</f>
        <v>2.8</v>
      </c>
    </row>
    <row r="77" spans="1:5" ht="12.75">
      <c r="A77" s="131" t="s">
        <v>240</v>
      </c>
      <c r="B77" s="128" t="s">
        <v>295</v>
      </c>
      <c r="C77" s="124" t="s">
        <v>241</v>
      </c>
      <c r="D77" s="136">
        <v>2.8</v>
      </c>
      <c r="E77" s="136">
        <v>2.8</v>
      </c>
    </row>
    <row r="78" spans="1:5" s="203" customFormat="1" ht="12.75">
      <c r="A78" s="200" t="s">
        <v>224</v>
      </c>
      <c r="B78" s="201" t="s">
        <v>300</v>
      </c>
      <c r="C78" s="201" t="s">
        <v>301</v>
      </c>
      <c r="D78" s="202">
        <v>187.3</v>
      </c>
      <c r="E78" s="202">
        <v>374.4</v>
      </c>
    </row>
  </sheetData>
  <sheetProtection selectLockedCells="1" selectUnlockedCells="1"/>
  <mergeCells count="5">
    <mergeCell ref="A2:E2"/>
    <mergeCell ref="A3:E3"/>
    <mergeCell ref="A4:E4"/>
    <mergeCell ref="A5:E5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2:G100"/>
  <sheetViews>
    <sheetView view="pageBreakPreview" zoomScaleSheetLayoutView="100" workbookViewId="0" topLeftCell="A1">
      <selection activeCell="I30" sqref="I30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104" customWidth="1"/>
    <col min="8" max="8" width="0.42578125" style="0" customWidth="1"/>
  </cols>
  <sheetData>
    <row r="1" ht="2.25" customHeight="1"/>
    <row r="2" spans="1:7" ht="12.75">
      <c r="A2" s="1" t="s">
        <v>302</v>
      </c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1" t="s">
        <v>303</v>
      </c>
      <c r="B4" s="1"/>
      <c r="C4" s="1"/>
      <c r="D4" s="1"/>
      <c r="E4" s="1"/>
      <c r="F4" s="1"/>
      <c r="G4" s="1"/>
    </row>
    <row r="5" spans="1:7" ht="12.75">
      <c r="A5" s="1" t="s">
        <v>304</v>
      </c>
      <c r="B5" s="1"/>
      <c r="C5" s="1"/>
      <c r="D5" s="1"/>
      <c r="E5" s="1"/>
      <c r="F5" s="1"/>
      <c r="G5" s="1"/>
    </row>
    <row r="6" spans="1:7" ht="72.75" customHeight="1">
      <c r="A6" s="107" t="s">
        <v>305</v>
      </c>
      <c r="B6" s="107"/>
      <c r="C6" s="107"/>
      <c r="D6" s="107"/>
      <c r="E6" s="107"/>
      <c r="F6" s="107"/>
      <c r="G6" s="107"/>
    </row>
    <row r="8" spans="1:7" s="111" customFormat="1" ht="12.75">
      <c r="A8" s="204" t="s">
        <v>229</v>
      </c>
      <c r="B8" s="5" t="s">
        <v>306</v>
      </c>
      <c r="C8" s="108" t="s">
        <v>307</v>
      </c>
      <c r="D8" s="108" t="s">
        <v>308</v>
      </c>
      <c r="E8" s="5" t="s">
        <v>230</v>
      </c>
      <c r="F8" s="5" t="s">
        <v>309</v>
      </c>
      <c r="G8" s="110" t="s">
        <v>187</v>
      </c>
    </row>
    <row r="9" spans="1:7" ht="36.75" customHeight="1">
      <c r="A9" s="172" t="s">
        <v>310</v>
      </c>
      <c r="B9" s="205" t="s">
        <v>133</v>
      </c>
      <c r="C9" s="206"/>
      <c r="D9" s="207"/>
      <c r="E9" s="207"/>
      <c r="F9" s="207"/>
      <c r="G9" s="208"/>
    </row>
    <row r="10" spans="1:7" ht="16.5" customHeight="1">
      <c r="A10" s="116" t="s">
        <v>311</v>
      </c>
      <c r="B10" s="205" t="s">
        <v>133</v>
      </c>
      <c r="C10" s="156" t="s">
        <v>190</v>
      </c>
      <c r="D10" s="156"/>
      <c r="E10" s="156"/>
      <c r="F10" s="156"/>
      <c r="G10" s="157">
        <f>G11+G15+G21+G25</f>
        <v>4285.200000000001</v>
      </c>
    </row>
    <row r="11" spans="1:7" ht="12.75">
      <c r="A11" s="196" t="s">
        <v>191</v>
      </c>
      <c r="B11" s="205" t="s">
        <v>133</v>
      </c>
      <c r="C11" s="169" t="s">
        <v>190</v>
      </c>
      <c r="D11" s="169" t="s">
        <v>192</v>
      </c>
      <c r="E11" s="169"/>
      <c r="F11" s="169"/>
      <c r="G11" s="170">
        <f>G12</f>
        <v>656.8</v>
      </c>
    </row>
    <row r="12" spans="1:7" ht="34.5" customHeight="1">
      <c r="A12" s="135" t="s">
        <v>242</v>
      </c>
      <c r="B12" s="205" t="s">
        <v>133</v>
      </c>
      <c r="C12" s="124" t="s">
        <v>190</v>
      </c>
      <c r="D12" s="124" t="s">
        <v>192</v>
      </c>
      <c r="E12" s="124" t="s">
        <v>243</v>
      </c>
      <c r="F12" s="124"/>
      <c r="G12" s="136">
        <f>G13</f>
        <v>656.8</v>
      </c>
    </row>
    <row r="13" spans="1:7" ht="12.75">
      <c r="A13" s="130" t="s">
        <v>244</v>
      </c>
      <c r="B13" s="205" t="s">
        <v>133</v>
      </c>
      <c r="C13" s="124" t="s">
        <v>190</v>
      </c>
      <c r="D13" s="124" t="s">
        <v>192</v>
      </c>
      <c r="E13" s="124" t="s">
        <v>245</v>
      </c>
      <c r="F13" s="124"/>
      <c r="G13" s="136">
        <f>G14</f>
        <v>656.8</v>
      </c>
    </row>
    <row r="14" spans="1:7" ht="74.25" customHeight="1">
      <c r="A14" s="130" t="s">
        <v>238</v>
      </c>
      <c r="B14" s="205" t="s">
        <v>133</v>
      </c>
      <c r="C14" s="124" t="s">
        <v>190</v>
      </c>
      <c r="D14" s="124" t="s">
        <v>192</v>
      </c>
      <c r="E14" s="124" t="s">
        <v>245</v>
      </c>
      <c r="F14" s="124" t="s">
        <v>239</v>
      </c>
      <c r="G14" s="136">
        <v>656.8</v>
      </c>
    </row>
    <row r="15" spans="1:7" ht="12.75">
      <c r="A15" s="172" t="s">
        <v>246</v>
      </c>
      <c r="B15" s="205" t="s">
        <v>133</v>
      </c>
      <c r="C15" s="169" t="s">
        <v>190</v>
      </c>
      <c r="D15" s="169" t="s">
        <v>194</v>
      </c>
      <c r="E15" s="169"/>
      <c r="F15" s="169"/>
      <c r="G15" s="170">
        <f>G16</f>
        <v>2987.3</v>
      </c>
    </row>
    <row r="16" spans="1:7" s="6" customFormat="1" ht="12.75">
      <c r="A16" s="140" t="s">
        <v>247</v>
      </c>
      <c r="B16" s="205" t="s">
        <v>133</v>
      </c>
      <c r="C16" s="124" t="s">
        <v>190</v>
      </c>
      <c r="D16" s="124" t="s">
        <v>194</v>
      </c>
      <c r="E16" s="124" t="s">
        <v>248</v>
      </c>
      <c r="F16" s="124"/>
      <c r="G16" s="136">
        <f>G17</f>
        <v>2987.3</v>
      </c>
    </row>
    <row r="17" spans="1:7" ht="12.75">
      <c r="A17" s="140" t="s">
        <v>249</v>
      </c>
      <c r="B17" s="205" t="s">
        <v>133</v>
      </c>
      <c r="C17" s="124" t="s">
        <v>190</v>
      </c>
      <c r="D17" s="124" t="s">
        <v>194</v>
      </c>
      <c r="E17" s="124" t="s">
        <v>250</v>
      </c>
      <c r="F17" s="124"/>
      <c r="G17" s="136">
        <f>G18+G19+G20</f>
        <v>2987.3</v>
      </c>
    </row>
    <row r="18" spans="1:7" ht="78" customHeight="1">
      <c r="A18" s="130" t="s">
        <v>238</v>
      </c>
      <c r="B18" s="205" t="s">
        <v>133</v>
      </c>
      <c r="C18" s="124" t="s">
        <v>190</v>
      </c>
      <c r="D18" s="124" t="s">
        <v>194</v>
      </c>
      <c r="E18" s="124" t="s">
        <v>250</v>
      </c>
      <c r="F18" s="124" t="s">
        <v>239</v>
      </c>
      <c r="G18" s="136">
        <v>2577.3</v>
      </c>
    </row>
    <row r="19" spans="1:7" s="6" customFormat="1" ht="12.75">
      <c r="A19" s="131" t="s">
        <v>240</v>
      </c>
      <c r="B19" s="205" t="s">
        <v>133</v>
      </c>
      <c r="C19" s="124" t="s">
        <v>190</v>
      </c>
      <c r="D19" s="124" t="s">
        <v>194</v>
      </c>
      <c r="E19" s="124" t="s">
        <v>250</v>
      </c>
      <c r="F19" s="124" t="s">
        <v>241</v>
      </c>
      <c r="G19" s="136">
        <v>378</v>
      </c>
    </row>
    <row r="20" spans="1:7" ht="12.75">
      <c r="A20" s="130" t="s">
        <v>251</v>
      </c>
      <c r="B20" s="205" t="s">
        <v>133</v>
      </c>
      <c r="C20" s="124" t="s">
        <v>190</v>
      </c>
      <c r="D20" s="124" t="s">
        <v>194</v>
      </c>
      <c r="E20" s="124" t="s">
        <v>250</v>
      </c>
      <c r="F20" s="124" t="s">
        <v>252</v>
      </c>
      <c r="G20" s="136">
        <v>32</v>
      </c>
    </row>
    <row r="21" spans="1:7" ht="14.25" customHeight="1">
      <c r="A21" s="209" t="s">
        <v>195</v>
      </c>
      <c r="B21" s="205" t="s">
        <v>133</v>
      </c>
      <c r="C21" s="169" t="s">
        <v>190</v>
      </c>
      <c r="D21" s="169" t="s">
        <v>196</v>
      </c>
      <c r="E21" s="169"/>
      <c r="F21" s="169"/>
      <c r="G21" s="170">
        <f>G22</f>
        <v>50</v>
      </c>
    </row>
    <row r="22" spans="1:7" s="6" customFormat="1" ht="40.5" customHeight="1">
      <c r="A22" s="140" t="s">
        <v>312</v>
      </c>
      <c r="B22" s="205" t="s">
        <v>133</v>
      </c>
      <c r="C22" s="124" t="s">
        <v>190</v>
      </c>
      <c r="D22" s="124" t="s">
        <v>196</v>
      </c>
      <c r="E22" s="124" t="s">
        <v>258</v>
      </c>
      <c r="F22" s="124"/>
      <c r="G22" s="136">
        <f>G23</f>
        <v>50</v>
      </c>
    </row>
    <row r="23" spans="1:7" s="6" customFormat="1" ht="12.75">
      <c r="A23" s="140" t="s">
        <v>313</v>
      </c>
      <c r="B23" s="205" t="s">
        <v>133</v>
      </c>
      <c r="C23" s="124" t="s">
        <v>190</v>
      </c>
      <c r="D23" s="124" t="s">
        <v>196</v>
      </c>
      <c r="E23" s="124" t="s">
        <v>260</v>
      </c>
      <c r="F23" s="124"/>
      <c r="G23" s="136">
        <f>G24</f>
        <v>50</v>
      </c>
    </row>
    <row r="24" spans="1:7" s="6" customFormat="1" ht="12.75">
      <c r="A24" s="130" t="s">
        <v>251</v>
      </c>
      <c r="B24" s="205" t="s">
        <v>133</v>
      </c>
      <c r="C24" s="124" t="s">
        <v>190</v>
      </c>
      <c r="D24" s="124" t="s">
        <v>196</v>
      </c>
      <c r="E24" s="124" t="s">
        <v>260</v>
      </c>
      <c r="F24" s="124" t="s">
        <v>252</v>
      </c>
      <c r="G24" s="136">
        <v>50</v>
      </c>
    </row>
    <row r="25" spans="1:7" s="6" customFormat="1" ht="12.75">
      <c r="A25" s="172" t="s">
        <v>283</v>
      </c>
      <c r="B25" s="205" t="s">
        <v>133</v>
      </c>
      <c r="C25" s="169" t="s">
        <v>190</v>
      </c>
      <c r="D25" s="169" t="s">
        <v>198</v>
      </c>
      <c r="E25" s="169"/>
      <c r="F25" s="169"/>
      <c r="G25" s="170">
        <f>G26+G29</f>
        <v>591.1</v>
      </c>
    </row>
    <row r="26" spans="1:7" s="69" customFormat="1" ht="12.75">
      <c r="A26" s="146" t="s">
        <v>253</v>
      </c>
      <c r="B26" s="205" t="s">
        <v>133</v>
      </c>
      <c r="C26" s="124" t="s">
        <v>190</v>
      </c>
      <c r="D26" s="124" t="s">
        <v>198</v>
      </c>
      <c r="E26" s="124" t="s">
        <v>254</v>
      </c>
      <c r="F26" s="128"/>
      <c r="G26" s="129">
        <f>G27</f>
        <v>33</v>
      </c>
    </row>
    <row r="27" spans="1:7" s="69" customFormat="1" ht="12.75">
      <c r="A27" s="146" t="s">
        <v>255</v>
      </c>
      <c r="B27" s="205" t="s">
        <v>133</v>
      </c>
      <c r="C27" s="124" t="s">
        <v>190</v>
      </c>
      <c r="D27" s="124" t="s">
        <v>198</v>
      </c>
      <c r="E27" s="124" t="s">
        <v>256</v>
      </c>
      <c r="F27" s="147"/>
      <c r="G27" s="126">
        <f>G28</f>
        <v>33</v>
      </c>
    </row>
    <row r="28" spans="1:7" s="69" customFormat="1" ht="12.75">
      <c r="A28" s="131" t="s">
        <v>240</v>
      </c>
      <c r="B28" s="205" t="s">
        <v>133</v>
      </c>
      <c r="C28" s="124" t="s">
        <v>190</v>
      </c>
      <c r="D28" s="124" t="s">
        <v>198</v>
      </c>
      <c r="E28" s="124" t="s">
        <v>256</v>
      </c>
      <c r="F28" s="124" t="s">
        <v>241</v>
      </c>
      <c r="G28" s="126">
        <v>33</v>
      </c>
    </row>
    <row r="29" spans="1:7" s="6" customFormat="1" ht="12.75">
      <c r="A29" s="182" t="s">
        <v>272</v>
      </c>
      <c r="B29" s="205" t="s">
        <v>133</v>
      </c>
      <c r="C29" s="124" t="s">
        <v>190</v>
      </c>
      <c r="D29" s="124" t="s">
        <v>198</v>
      </c>
      <c r="E29" s="124" t="s">
        <v>273</v>
      </c>
      <c r="F29" s="124"/>
      <c r="G29" s="136">
        <f>G30</f>
        <v>558.1</v>
      </c>
    </row>
    <row r="30" spans="1:7" ht="16.5" customHeight="1">
      <c r="A30" s="182" t="s">
        <v>280</v>
      </c>
      <c r="B30" s="205" t="s">
        <v>133</v>
      </c>
      <c r="C30" s="124" t="s">
        <v>190</v>
      </c>
      <c r="D30" s="124" t="s">
        <v>198</v>
      </c>
      <c r="E30" s="124" t="s">
        <v>281</v>
      </c>
      <c r="F30" s="124"/>
      <c r="G30" s="136">
        <f>G31+G32</f>
        <v>558.1</v>
      </c>
    </row>
    <row r="31" spans="1:7" s="6" customFormat="1" ht="30.75" customHeight="1">
      <c r="A31" s="131" t="s">
        <v>240</v>
      </c>
      <c r="B31" s="205" t="s">
        <v>133</v>
      </c>
      <c r="C31" s="124" t="s">
        <v>190</v>
      </c>
      <c r="D31" s="124" t="s">
        <v>198</v>
      </c>
      <c r="E31" s="124" t="s">
        <v>281</v>
      </c>
      <c r="F31" s="124" t="s">
        <v>241</v>
      </c>
      <c r="G31" s="136">
        <v>558.1</v>
      </c>
    </row>
    <row r="32" spans="1:7" s="6" customFormat="1" ht="17.25" customHeight="1">
      <c r="A32" s="130" t="s">
        <v>251</v>
      </c>
      <c r="B32" s="205" t="s">
        <v>133</v>
      </c>
      <c r="C32" s="124" t="s">
        <v>190</v>
      </c>
      <c r="D32" s="124" t="s">
        <v>198</v>
      </c>
      <c r="E32" s="124" t="s">
        <v>281</v>
      </c>
      <c r="F32" s="153" t="s">
        <v>252</v>
      </c>
      <c r="G32" s="154">
        <v>0</v>
      </c>
    </row>
    <row r="33" spans="1:7" ht="12.75">
      <c r="A33" s="116" t="s">
        <v>233</v>
      </c>
      <c r="B33" s="205" t="s">
        <v>133</v>
      </c>
      <c r="C33" s="210" t="s">
        <v>192</v>
      </c>
      <c r="D33" s="117"/>
      <c r="E33" s="117"/>
      <c r="F33" s="117"/>
      <c r="G33" s="118">
        <f>G34</f>
        <v>206</v>
      </c>
    </row>
    <row r="34" spans="1:7" ht="12.75">
      <c r="A34" s="190" t="s">
        <v>200</v>
      </c>
      <c r="B34" s="205" t="s">
        <v>133</v>
      </c>
      <c r="C34" s="211" t="s">
        <v>192</v>
      </c>
      <c r="D34" s="173" t="s">
        <v>201</v>
      </c>
      <c r="E34" s="173"/>
      <c r="F34" s="174"/>
      <c r="G34" s="175">
        <f>G35</f>
        <v>206</v>
      </c>
    </row>
    <row r="35" spans="1:7" ht="12.75">
      <c r="A35" s="123" t="s">
        <v>234</v>
      </c>
      <c r="B35" s="205" t="s">
        <v>133</v>
      </c>
      <c r="C35" s="212" t="s">
        <v>192</v>
      </c>
      <c r="D35" s="124" t="s">
        <v>201</v>
      </c>
      <c r="E35" s="124" t="s">
        <v>235</v>
      </c>
      <c r="F35" s="125"/>
      <c r="G35" s="126">
        <f>G36</f>
        <v>206</v>
      </c>
    </row>
    <row r="36" spans="1:7" ht="12.75">
      <c r="A36" s="127" t="s">
        <v>236</v>
      </c>
      <c r="B36" s="205" t="s">
        <v>133</v>
      </c>
      <c r="C36" s="212" t="s">
        <v>192</v>
      </c>
      <c r="D36" s="124" t="s">
        <v>201</v>
      </c>
      <c r="E36" s="124" t="s">
        <v>237</v>
      </c>
      <c r="F36" s="128"/>
      <c r="G36" s="129">
        <f>G37+G38</f>
        <v>206</v>
      </c>
    </row>
    <row r="37" spans="1:7" ht="75.75" customHeight="1">
      <c r="A37" s="130" t="s">
        <v>238</v>
      </c>
      <c r="B37" s="205" t="s">
        <v>133</v>
      </c>
      <c r="C37" s="212" t="s">
        <v>192</v>
      </c>
      <c r="D37" s="124" t="s">
        <v>201</v>
      </c>
      <c r="E37" s="124" t="s">
        <v>237</v>
      </c>
      <c r="F37" s="128" t="s">
        <v>239</v>
      </c>
      <c r="G37" s="136">
        <v>195.3</v>
      </c>
    </row>
    <row r="38" spans="1:7" ht="12.75">
      <c r="A38" s="131" t="s">
        <v>240</v>
      </c>
      <c r="B38" s="205" t="s">
        <v>133</v>
      </c>
      <c r="C38" s="212" t="s">
        <v>192</v>
      </c>
      <c r="D38" s="124" t="s">
        <v>201</v>
      </c>
      <c r="E38" s="124" t="s">
        <v>237</v>
      </c>
      <c r="F38" s="128" t="s">
        <v>241</v>
      </c>
      <c r="G38" s="129">
        <v>10.7</v>
      </c>
    </row>
    <row r="39" spans="1:7" ht="12.75">
      <c r="A39" s="186" t="s">
        <v>202</v>
      </c>
      <c r="B39" s="205" t="s">
        <v>133</v>
      </c>
      <c r="C39" s="213" t="s">
        <v>201</v>
      </c>
      <c r="D39" s="156"/>
      <c r="E39" s="156"/>
      <c r="F39" s="156"/>
      <c r="G39" s="157">
        <f>G40+G44</f>
        <v>10.8</v>
      </c>
    </row>
    <row r="40" spans="1:7" ht="12.75">
      <c r="A40" s="196" t="s">
        <v>266</v>
      </c>
      <c r="B40" s="205" t="s">
        <v>133</v>
      </c>
      <c r="C40" s="169" t="s">
        <v>201</v>
      </c>
      <c r="D40" s="169" t="s">
        <v>204</v>
      </c>
      <c r="E40" s="169"/>
      <c r="F40" s="169"/>
      <c r="G40" s="170">
        <f>G41</f>
        <v>5</v>
      </c>
    </row>
    <row r="41" spans="1:7" ht="12.75">
      <c r="A41" s="135" t="s">
        <v>267</v>
      </c>
      <c r="B41" s="205" t="s">
        <v>133</v>
      </c>
      <c r="C41" s="124" t="s">
        <v>201</v>
      </c>
      <c r="D41" s="124" t="s">
        <v>204</v>
      </c>
      <c r="E41" s="128" t="s">
        <v>268</v>
      </c>
      <c r="F41" s="124"/>
      <c r="G41" s="136">
        <f>G42</f>
        <v>5</v>
      </c>
    </row>
    <row r="42" spans="1:7" ht="12.75">
      <c r="A42" s="135" t="s">
        <v>269</v>
      </c>
      <c r="B42" s="205" t="s">
        <v>133</v>
      </c>
      <c r="C42" s="124" t="s">
        <v>201</v>
      </c>
      <c r="D42" s="124" t="s">
        <v>204</v>
      </c>
      <c r="E42" s="128" t="s">
        <v>270</v>
      </c>
      <c r="F42" s="124"/>
      <c r="G42" s="136">
        <f>G43</f>
        <v>5</v>
      </c>
    </row>
    <row r="43" spans="1:7" ht="12.75">
      <c r="A43" s="131" t="s">
        <v>240</v>
      </c>
      <c r="B43" s="205" t="s">
        <v>133</v>
      </c>
      <c r="C43" s="124" t="s">
        <v>201</v>
      </c>
      <c r="D43" s="124" t="s">
        <v>204</v>
      </c>
      <c r="E43" s="128" t="s">
        <v>270</v>
      </c>
      <c r="F43" s="124" t="s">
        <v>241</v>
      </c>
      <c r="G43" s="136">
        <v>5</v>
      </c>
    </row>
    <row r="44" spans="1:7" ht="12.75">
      <c r="A44" s="189" t="s">
        <v>288</v>
      </c>
      <c r="B44" s="205" t="s">
        <v>133</v>
      </c>
      <c r="C44" s="214" t="s">
        <v>201</v>
      </c>
      <c r="D44" s="169" t="s">
        <v>206</v>
      </c>
      <c r="E44" s="169"/>
      <c r="F44" s="169"/>
      <c r="G44" s="170">
        <f>G45</f>
        <v>5.8</v>
      </c>
    </row>
    <row r="45" spans="1:7" ht="12.75">
      <c r="A45" s="188" t="s">
        <v>289</v>
      </c>
      <c r="B45" s="205" t="s">
        <v>133</v>
      </c>
      <c r="C45" s="212" t="s">
        <v>201</v>
      </c>
      <c r="D45" s="124" t="s">
        <v>206</v>
      </c>
      <c r="E45" s="128" t="s">
        <v>290</v>
      </c>
      <c r="F45" s="124"/>
      <c r="G45" s="136">
        <f>G46+G49+G47</f>
        <v>5.8</v>
      </c>
    </row>
    <row r="46" spans="1:7" ht="48" customHeight="1">
      <c r="A46" s="188" t="s">
        <v>291</v>
      </c>
      <c r="B46" s="205" t="s">
        <v>133</v>
      </c>
      <c r="C46" s="212" t="s">
        <v>201</v>
      </c>
      <c r="D46" s="124" t="s">
        <v>206</v>
      </c>
      <c r="E46" s="128" t="s">
        <v>292</v>
      </c>
      <c r="F46" s="124"/>
      <c r="G46" s="136">
        <v>2</v>
      </c>
    </row>
    <row r="47" spans="1:7" ht="12.75">
      <c r="A47" s="131" t="s">
        <v>293</v>
      </c>
      <c r="B47" s="205" t="s">
        <v>133</v>
      </c>
      <c r="C47" s="212" t="s">
        <v>201</v>
      </c>
      <c r="D47" s="124" t="s">
        <v>206</v>
      </c>
      <c r="E47" s="128" t="s">
        <v>292</v>
      </c>
      <c r="F47" s="124"/>
      <c r="G47" s="136">
        <v>1</v>
      </c>
    </row>
    <row r="48" spans="1:7" ht="12.75">
      <c r="A48" s="131" t="s">
        <v>240</v>
      </c>
      <c r="B48" s="205" t="s">
        <v>133</v>
      </c>
      <c r="C48" s="212" t="s">
        <v>201</v>
      </c>
      <c r="D48" s="124" t="s">
        <v>206</v>
      </c>
      <c r="E48" s="128" t="s">
        <v>292</v>
      </c>
      <c r="F48" s="124" t="s">
        <v>241</v>
      </c>
      <c r="G48" s="136">
        <v>1</v>
      </c>
    </row>
    <row r="49" spans="1:7" ht="12.75">
      <c r="A49" s="188" t="s">
        <v>314</v>
      </c>
      <c r="B49" s="205" t="s">
        <v>133</v>
      </c>
      <c r="C49" s="212" t="s">
        <v>201</v>
      </c>
      <c r="D49" s="124" t="s">
        <v>206</v>
      </c>
      <c r="E49" s="128" t="s">
        <v>295</v>
      </c>
      <c r="F49" s="124"/>
      <c r="G49" s="136">
        <v>2.8</v>
      </c>
    </row>
    <row r="50" spans="1:7" ht="12.75">
      <c r="A50" s="131" t="s">
        <v>240</v>
      </c>
      <c r="B50" s="205" t="s">
        <v>133</v>
      </c>
      <c r="C50" s="212" t="s">
        <v>201</v>
      </c>
      <c r="D50" s="124" t="s">
        <v>206</v>
      </c>
      <c r="E50" s="128" t="s">
        <v>295</v>
      </c>
      <c r="F50" s="124" t="s">
        <v>241</v>
      </c>
      <c r="G50" s="136">
        <v>2.8</v>
      </c>
    </row>
    <row r="51" spans="1:7" ht="12.75">
      <c r="A51" s="116" t="s">
        <v>207</v>
      </c>
      <c r="B51" s="205" t="s">
        <v>133</v>
      </c>
      <c r="C51" s="210" t="s">
        <v>194</v>
      </c>
      <c r="D51" s="117"/>
      <c r="E51" s="117"/>
      <c r="F51" s="117"/>
      <c r="G51" s="118">
        <f>SUM(G52)</f>
        <v>2754.2</v>
      </c>
    </row>
    <row r="52" spans="1:7" ht="12.75">
      <c r="A52" s="172" t="s">
        <v>208</v>
      </c>
      <c r="B52" s="205" t="s">
        <v>133</v>
      </c>
      <c r="C52" s="211" t="s">
        <v>194</v>
      </c>
      <c r="D52" s="173" t="s">
        <v>204</v>
      </c>
      <c r="E52" s="173"/>
      <c r="F52" s="174"/>
      <c r="G52" s="175">
        <f>G53</f>
        <v>2754.2</v>
      </c>
    </row>
    <row r="53" spans="1:7" ht="12.75">
      <c r="A53" s="176" t="s">
        <v>272</v>
      </c>
      <c r="B53" s="205" t="s">
        <v>133</v>
      </c>
      <c r="C53" s="215" t="s">
        <v>194</v>
      </c>
      <c r="D53" s="153" t="s">
        <v>204</v>
      </c>
      <c r="E53" s="124" t="s">
        <v>273</v>
      </c>
      <c r="F53" s="125"/>
      <c r="G53" s="126">
        <f>G54</f>
        <v>2754.2</v>
      </c>
    </row>
    <row r="54" spans="1:7" ht="30" customHeight="1">
      <c r="A54" s="130" t="s">
        <v>278</v>
      </c>
      <c r="B54" s="205" t="s">
        <v>133</v>
      </c>
      <c r="C54" s="212" t="s">
        <v>194</v>
      </c>
      <c r="D54" s="124" t="s">
        <v>204</v>
      </c>
      <c r="E54" s="124" t="s">
        <v>279</v>
      </c>
      <c r="F54" s="128"/>
      <c r="G54" s="129">
        <f>G55</f>
        <v>2754.2</v>
      </c>
    </row>
    <row r="55" spans="1:7" ht="12.75">
      <c r="A55" s="131" t="s">
        <v>240</v>
      </c>
      <c r="B55" s="205" t="s">
        <v>133</v>
      </c>
      <c r="C55" s="212" t="s">
        <v>194</v>
      </c>
      <c r="D55" s="124" t="s">
        <v>204</v>
      </c>
      <c r="E55" s="124" t="s">
        <v>279</v>
      </c>
      <c r="F55" s="128" t="s">
        <v>241</v>
      </c>
      <c r="G55" s="129">
        <v>2754.2</v>
      </c>
    </row>
    <row r="56" spans="1:7" ht="12.75">
      <c r="A56" s="167" t="s">
        <v>271</v>
      </c>
      <c r="B56" s="205" t="s">
        <v>133</v>
      </c>
      <c r="C56" s="156" t="s">
        <v>210</v>
      </c>
      <c r="D56" s="156"/>
      <c r="E56" s="156"/>
      <c r="F56" s="156"/>
      <c r="G56" s="157">
        <f>SUM(G57)</f>
        <v>338</v>
      </c>
    </row>
    <row r="57" spans="1:7" ht="12.75">
      <c r="A57" s="168" t="s">
        <v>211</v>
      </c>
      <c r="B57" s="205" t="s">
        <v>133</v>
      </c>
      <c r="C57" s="169" t="s">
        <v>210</v>
      </c>
      <c r="D57" s="169" t="s">
        <v>201</v>
      </c>
      <c r="E57" s="169"/>
      <c r="F57" s="169"/>
      <c r="G57" s="170">
        <f>SUM(G59:G60)</f>
        <v>338</v>
      </c>
    </row>
    <row r="58" spans="1:7" ht="12.75">
      <c r="A58" s="171" t="s">
        <v>274</v>
      </c>
      <c r="B58" s="205" t="s">
        <v>133</v>
      </c>
      <c r="C58" s="124" t="s">
        <v>210</v>
      </c>
      <c r="D58" s="124" t="s">
        <v>201</v>
      </c>
      <c r="E58" s="124" t="s">
        <v>275</v>
      </c>
      <c r="F58" s="124"/>
      <c r="G58" s="136">
        <f>G59</f>
        <v>10</v>
      </c>
    </row>
    <row r="59" spans="1:7" ht="12.75">
      <c r="A59" s="131" t="s">
        <v>240</v>
      </c>
      <c r="B59" s="205" t="s">
        <v>133</v>
      </c>
      <c r="C59" s="124" t="s">
        <v>210</v>
      </c>
      <c r="D59" s="124" t="s">
        <v>201</v>
      </c>
      <c r="E59" s="124" t="s">
        <v>275</v>
      </c>
      <c r="F59" s="124" t="s">
        <v>241</v>
      </c>
      <c r="G59" s="136">
        <v>10</v>
      </c>
    </row>
    <row r="60" spans="1:7" ht="12.75">
      <c r="A60" s="171" t="s">
        <v>276</v>
      </c>
      <c r="B60" s="205" t="s">
        <v>133</v>
      </c>
      <c r="C60" s="124" t="s">
        <v>210</v>
      </c>
      <c r="D60" s="124" t="s">
        <v>201</v>
      </c>
      <c r="E60" s="124" t="s">
        <v>277</v>
      </c>
      <c r="F60" s="124"/>
      <c r="G60" s="136">
        <v>328</v>
      </c>
    </row>
    <row r="61" spans="1:7" ht="12.75">
      <c r="A61" s="131" t="s">
        <v>240</v>
      </c>
      <c r="B61" s="205" t="s">
        <v>133</v>
      </c>
      <c r="C61" s="124" t="s">
        <v>210</v>
      </c>
      <c r="D61" s="124" t="s">
        <v>201</v>
      </c>
      <c r="E61" s="124" t="s">
        <v>277</v>
      </c>
      <c r="F61" s="124" t="s">
        <v>241</v>
      </c>
      <c r="G61" s="136">
        <v>328</v>
      </c>
    </row>
    <row r="62" spans="1:7" ht="12.75">
      <c r="A62" s="177" t="s">
        <v>212</v>
      </c>
      <c r="B62" s="205" t="s">
        <v>133</v>
      </c>
      <c r="C62" s="178" t="s">
        <v>213</v>
      </c>
      <c r="D62" s="178"/>
      <c r="E62" s="178"/>
      <c r="F62" s="178"/>
      <c r="G62" s="179">
        <f>G63</f>
        <v>495</v>
      </c>
    </row>
    <row r="63" spans="1:7" ht="12.75">
      <c r="A63" s="216" t="s">
        <v>315</v>
      </c>
      <c r="B63" s="205" t="s">
        <v>133</v>
      </c>
      <c r="C63" s="169" t="s">
        <v>213</v>
      </c>
      <c r="D63" s="169" t="s">
        <v>190</v>
      </c>
      <c r="E63" s="169"/>
      <c r="F63" s="169"/>
      <c r="G63" s="170">
        <f>G64</f>
        <v>495</v>
      </c>
    </row>
    <row r="64" spans="1:7" ht="12.75">
      <c r="A64" s="180" t="s">
        <v>299</v>
      </c>
      <c r="B64" s="205" t="s">
        <v>133</v>
      </c>
      <c r="C64" s="124" t="s">
        <v>213</v>
      </c>
      <c r="D64" s="124" t="s">
        <v>190</v>
      </c>
      <c r="E64" s="124" t="s">
        <v>281</v>
      </c>
      <c r="F64" s="124"/>
      <c r="G64" s="136">
        <f>G65</f>
        <v>495</v>
      </c>
    </row>
    <row r="65" spans="1:7" ht="12.75">
      <c r="A65" s="130" t="s">
        <v>282</v>
      </c>
      <c r="B65" s="205" t="s">
        <v>133</v>
      </c>
      <c r="C65" s="124" t="s">
        <v>213</v>
      </c>
      <c r="D65" s="124" t="s">
        <v>190</v>
      </c>
      <c r="E65" s="124" t="s">
        <v>281</v>
      </c>
      <c r="F65" s="124" t="s">
        <v>241</v>
      </c>
      <c r="G65" s="136">
        <v>495</v>
      </c>
    </row>
    <row r="66" spans="1:7" ht="12.75">
      <c r="A66" s="155" t="s">
        <v>215</v>
      </c>
      <c r="B66" s="205" t="s">
        <v>133</v>
      </c>
      <c r="C66" s="156" t="s">
        <v>216</v>
      </c>
      <c r="D66" s="156"/>
      <c r="E66" s="156"/>
      <c r="F66" s="156"/>
      <c r="G66" s="157">
        <f>SUM(G67+G71)</f>
        <v>206.5</v>
      </c>
    </row>
    <row r="67" spans="1:7" ht="12.75">
      <c r="A67" s="158" t="s">
        <v>261</v>
      </c>
      <c r="B67" s="205" t="s">
        <v>133</v>
      </c>
      <c r="C67" s="160"/>
      <c r="D67" s="160"/>
      <c r="E67" s="160"/>
      <c r="F67" s="160"/>
      <c r="G67" s="165">
        <f>SUM(G70)</f>
        <v>51.3</v>
      </c>
    </row>
    <row r="68" spans="1:7" ht="12.75">
      <c r="A68" s="162" t="s">
        <v>312</v>
      </c>
      <c r="B68" s="205" t="s">
        <v>133</v>
      </c>
      <c r="C68" s="159" t="s">
        <v>216</v>
      </c>
      <c r="D68" s="159" t="s">
        <v>190</v>
      </c>
      <c r="E68" s="217" t="s">
        <v>258</v>
      </c>
      <c r="F68" s="159"/>
      <c r="G68" s="136">
        <f>SUM(G70)</f>
        <v>51.3</v>
      </c>
    </row>
    <row r="69" spans="1:7" ht="12.75">
      <c r="A69" s="162" t="s">
        <v>316</v>
      </c>
      <c r="B69" s="205" t="s">
        <v>133</v>
      </c>
      <c r="C69" s="159" t="s">
        <v>216</v>
      </c>
      <c r="D69" s="159" t="s">
        <v>190</v>
      </c>
      <c r="E69" s="217" t="s">
        <v>262</v>
      </c>
      <c r="F69" s="159"/>
      <c r="G69" s="136">
        <f>SUM(G70)</f>
        <v>51.3</v>
      </c>
    </row>
    <row r="70" spans="1:7" ht="12.75">
      <c r="A70" s="158" t="s">
        <v>264</v>
      </c>
      <c r="B70" s="205" t="s">
        <v>133</v>
      </c>
      <c r="C70" s="159" t="s">
        <v>216</v>
      </c>
      <c r="D70" s="159" t="s">
        <v>190</v>
      </c>
      <c r="E70" s="217" t="s">
        <v>262</v>
      </c>
      <c r="F70" s="159" t="s">
        <v>265</v>
      </c>
      <c r="G70" s="136">
        <v>51.3</v>
      </c>
    </row>
    <row r="71" spans="1:7" ht="12.75">
      <c r="A71" s="172" t="s">
        <v>218</v>
      </c>
      <c r="B71" s="205" t="s">
        <v>133</v>
      </c>
      <c r="C71" s="184" t="s">
        <v>216</v>
      </c>
      <c r="D71" s="184" t="s">
        <v>201</v>
      </c>
      <c r="E71" s="184"/>
      <c r="F71" s="184"/>
      <c r="G71" s="170">
        <f>G72</f>
        <v>155.2</v>
      </c>
    </row>
    <row r="72" spans="1:7" ht="12.75">
      <c r="A72" s="130" t="s">
        <v>284</v>
      </c>
      <c r="B72" s="205" t="s">
        <v>133</v>
      </c>
      <c r="C72" s="159" t="s">
        <v>216</v>
      </c>
      <c r="D72" s="159" t="s">
        <v>201</v>
      </c>
      <c r="E72" s="159" t="s">
        <v>285</v>
      </c>
      <c r="F72" s="159"/>
      <c r="G72" s="136">
        <f>G73</f>
        <v>155.2</v>
      </c>
    </row>
    <row r="73" spans="1:7" ht="12.75">
      <c r="A73" s="130" t="s">
        <v>286</v>
      </c>
      <c r="B73" s="205" t="s">
        <v>133</v>
      </c>
      <c r="C73" s="159" t="s">
        <v>216</v>
      </c>
      <c r="D73" s="159" t="s">
        <v>201</v>
      </c>
      <c r="E73" s="159" t="s">
        <v>287</v>
      </c>
      <c r="F73" s="159"/>
      <c r="G73" s="136">
        <f>G74</f>
        <v>155.2</v>
      </c>
    </row>
    <row r="74" spans="1:7" ht="12.75">
      <c r="A74" s="185" t="s">
        <v>264</v>
      </c>
      <c r="B74" s="205" t="s">
        <v>133</v>
      </c>
      <c r="C74" s="159" t="s">
        <v>216</v>
      </c>
      <c r="D74" s="159" t="s">
        <v>201</v>
      </c>
      <c r="E74" s="159" t="s">
        <v>287</v>
      </c>
      <c r="F74" s="159" t="s">
        <v>265</v>
      </c>
      <c r="G74" s="136">
        <v>155.2</v>
      </c>
    </row>
    <row r="75" spans="1:7" ht="12.75">
      <c r="A75" s="218" t="s">
        <v>232</v>
      </c>
      <c r="B75" s="218"/>
      <c r="C75" s="219"/>
      <c r="D75" s="220"/>
      <c r="E75" s="220"/>
      <c r="F75" s="220"/>
      <c r="G75" s="221">
        <f>SUM(G10+G33+G39+G51+G56+G62+G66)</f>
        <v>8295.7</v>
      </c>
    </row>
    <row r="76" spans="1:7" ht="12.75">
      <c r="A76" s="69"/>
      <c r="B76" s="69"/>
      <c r="C76" s="69"/>
      <c r="D76" s="69"/>
      <c r="E76" s="69"/>
      <c r="F76" s="69"/>
      <c r="G76" s="137"/>
    </row>
    <row r="77" spans="1:7" ht="12.75">
      <c r="A77" s="69"/>
      <c r="B77" s="69"/>
      <c r="C77" s="69"/>
      <c r="D77" s="69"/>
      <c r="E77" s="69"/>
      <c r="F77" s="69"/>
      <c r="G77" s="137"/>
    </row>
    <row r="78" spans="1:7" ht="12.75">
      <c r="A78" s="69"/>
      <c r="B78" s="69"/>
      <c r="C78" s="69"/>
      <c r="D78" s="69"/>
      <c r="E78" s="69"/>
      <c r="F78" s="69"/>
      <c r="G78" s="137"/>
    </row>
    <row r="79" spans="1:7" ht="12.75">
      <c r="A79" s="69"/>
      <c r="B79" s="69"/>
      <c r="C79" s="69"/>
      <c r="D79" s="69"/>
      <c r="E79" s="69"/>
      <c r="F79" s="69"/>
      <c r="G79" s="137"/>
    </row>
    <row r="80" spans="1:7" ht="12.75">
      <c r="A80" s="69"/>
      <c r="B80" s="69"/>
      <c r="C80" s="69"/>
      <c r="D80" s="69"/>
      <c r="E80" s="69"/>
      <c r="F80" s="69"/>
      <c r="G80" s="137"/>
    </row>
    <row r="81" spans="1:7" ht="12.75">
      <c r="A81" s="69"/>
      <c r="B81" s="69"/>
      <c r="C81" s="69"/>
      <c r="D81" s="69"/>
      <c r="E81" s="69"/>
      <c r="F81" s="69"/>
      <c r="G81" s="137"/>
    </row>
    <row r="82" spans="1:7" ht="12.75">
      <c r="A82" s="69"/>
      <c r="B82" s="69"/>
      <c r="C82" s="69"/>
      <c r="D82" s="69"/>
      <c r="E82" s="69"/>
      <c r="F82" s="69"/>
      <c r="G82" s="137"/>
    </row>
    <row r="83" spans="1:7" ht="12.75">
      <c r="A83" s="69"/>
      <c r="B83" s="69"/>
      <c r="C83" s="69"/>
      <c r="D83" s="69"/>
      <c r="E83" s="69"/>
      <c r="F83" s="69"/>
      <c r="G83" s="137"/>
    </row>
    <row r="84" spans="1:7" ht="12.75">
      <c r="A84" s="69"/>
      <c r="B84" s="69"/>
      <c r="C84" s="69"/>
      <c r="D84" s="69"/>
      <c r="E84" s="69"/>
      <c r="F84" s="69"/>
      <c r="G84" s="137"/>
    </row>
    <row r="85" spans="1:7" ht="12.75">
      <c r="A85" s="69"/>
      <c r="B85" s="69"/>
      <c r="C85" s="69"/>
      <c r="D85" s="69"/>
      <c r="E85" s="69"/>
      <c r="F85" s="69"/>
      <c r="G85" s="137"/>
    </row>
    <row r="86" spans="1:7" ht="12.75">
      <c r="A86" s="69"/>
      <c r="B86" s="69"/>
      <c r="C86" s="69"/>
      <c r="D86" s="69"/>
      <c r="E86" s="69"/>
      <c r="F86" s="69"/>
      <c r="G86" s="137"/>
    </row>
    <row r="87" spans="1:7" ht="12.75">
      <c r="A87" s="69"/>
      <c r="B87" s="69"/>
      <c r="C87" s="69"/>
      <c r="D87" s="69"/>
      <c r="E87" s="69"/>
      <c r="F87" s="69"/>
      <c r="G87" s="137"/>
    </row>
    <row r="88" spans="1:7" ht="12.75">
      <c r="A88" s="69"/>
      <c r="B88" s="69"/>
      <c r="C88" s="69"/>
      <c r="D88" s="69"/>
      <c r="E88" s="69"/>
      <c r="F88" s="69"/>
      <c r="G88" s="137"/>
    </row>
    <row r="89" spans="1:7" ht="12.75">
      <c r="A89" s="69"/>
      <c r="B89" s="69"/>
      <c r="C89" s="69"/>
      <c r="D89" s="69"/>
      <c r="E89" s="69"/>
      <c r="F89" s="69"/>
      <c r="G89" s="137"/>
    </row>
    <row r="90" spans="1:7" ht="12.75">
      <c r="A90" s="69"/>
      <c r="B90" s="69"/>
      <c r="C90" s="69"/>
      <c r="D90" s="69"/>
      <c r="E90" s="69"/>
      <c r="F90" s="69"/>
      <c r="G90" s="137"/>
    </row>
    <row r="91" spans="1:7" ht="12.75">
      <c r="A91" s="69"/>
      <c r="B91" s="69"/>
      <c r="C91" s="69"/>
      <c r="D91" s="69"/>
      <c r="E91" s="69"/>
      <c r="F91" s="69"/>
      <c r="G91" s="137"/>
    </row>
    <row r="92" spans="1:7" ht="12.75">
      <c r="A92" s="69"/>
      <c r="B92" s="69"/>
      <c r="C92" s="69"/>
      <c r="D92" s="69"/>
      <c r="E92" s="69"/>
      <c r="F92" s="69"/>
      <c r="G92" s="137"/>
    </row>
    <row r="93" spans="1:7" ht="12.75">
      <c r="A93" s="69"/>
      <c r="B93" s="69"/>
      <c r="C93" s="69"/>
      <c r="D93" s="69"/>
      <c r="E93" s="69"/>
      <c r="F93" s="69"/>
      <c r="G93" s="137"/>
    </row>
    <row r="94" spans="1:7" ht="12.75">
      <c r="A94" s="69"/>
      <c r="B94" s="69"/>
      <c r="C94" s="69"/>
      <c r="D94" s="69"/>
      <c r="E94" s="69"/>
      <c r="F94" s="69"/>
      <c r="G94" s="137"/>
    </row>
    <row r="95" spans="1:7" ht="12.75">
      <c r="A95" s="69"/>
      <c r="B95" s="69"/>
      <c r="C95" s="69"/>
      <c r="D95" s="69"/>
      <c r="E95" s="69"/>
      <c r="F95" s="69"/>
      <c r="G95" s="137"/>
    </row>
    <row r="96" spans="1:7" ht="12.75">
      <c r="A96" s="69"/>
      <c r="B96" s="69"/>
      <c r="C96" s="69"/>
      <c r="D96" s="69"/>
      <c r="E96" s="69"/>
      <c r="F96" s="69"/>
      <c r="G96" s="137"/>
    </row>
    <row r="97" spans="1:7" ht="12.75">
      <c r="A97" s="69"/>
      <c r="B97" s="69"/>
      <c r="C97" s="69"/>
      <c r="D97" s="69"/>
      <c r="E97" s="69"/>
      <c r="F97" s="69"/>
      <c r="G97" s="137"/>
    </row>
    <row r="98" spans="1:7" ht="12.75">
      <c r="A98" s="69"/>
      <c r="B98" s="69"/>
      <c r="C98" s="69"/>
      <c r="D98" s="69"/>
      <c r="E98" s="69"/>
      <c r="F98" s="69"/>
      <c r="G98" s="137"/>
    </row>
    <row r="99" spans="1:7" ht="12.75">
      <c r="A99" s="69"/>
      <c r="B99" s="69"/>
      <c r="C99" s="69"/>
      <c r="D99" s="69"/>
      <c r="E99" s="69"/>
      <c r="F99" s="69"/>
      <c r="G99" s="137"/>
    </row>
    <row r="100" spans="1:7" ht="12.75">
      <c r="A100" s="69"/>
      <c r="B100" s="69"/>
      <c r="C100" s="69"/>
      <c r="D100" s="69"/>
      <c r="E100" s="69"/>
      <c r="F100" s="69"/>
      <c r="G100" s="137"/>
    </row>
  </sheetData>
  <sheetProtection selectLockedCells="1" selectUnlockedCells="1"/>
  <mergeCells count="5">
    <mergeCell ref="A2:G2"/>
    <mergeCell ref="A3:G3"/>
    <mergeCell ref="A4:G4"/>
    <mergeCell ref="A5:G5"/>
    <mergeCell ref="A6:G6"/>
  </mergeCells>
  <printOptions/>
  <pageMargins left="0.75" right="0.75" top="1" bottom="1" header="0.5118055555555555" footer="0.5118055555555555"/>
  <pageSetup horizontalDpi="300" verticalDpi="300" orientation="portrait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H101"/>
  <sheetViews>
    <sheetView tabSelected="1" view="pageBreakPreview" zoomScaleSheetLayoutView="100" workbookViewId="0" topLeftCell="A55">
      <selection activeCell="H34" sqref="H34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8" width="10.57421875" style="104" customWidth="1"/>
  </cols>
  <sheetData>
    <row r="1" ht="2.25" customHeight="1"/>
    <row r="2" spans="1:8" ht="12.75">
      <c r="A2" s="1" t="s">
        <v>317</v>
      </c>
      <c r="B2" s="1"/>
      <c r="C2" s="1"/>
      <c r="D2" s="1"/>
      <c r="E2" s="1"/>
      <c r="F2" s="1"/>
      <c r="G2" s="1"/>
      <c r="H2" s="1"/>
    </row>
    <row r="3" spans="1:8" ht="12.75">
      <c r="A3" s="1" t="s">
        <v>1</v>
      </c>
      <c r="B3" s="1"/>
      <c r="C3" s="1"/>
      <c r="D3" s="1"/>
      <c r="E3" s="1"/>
      <c r="F3" s="1"/>
      <c r="G3" s="1"/>
      <c r="H3" s="1"/>
    </row>
    <row r="4" spans="1:8" ht="12.75">
      <c r="A4" s="1" t="s">
        <v>2</v>
      </c>
      <c r="B4" s="1"/>
      <c r="C4" s="1"/>
      <c r="D4" s="1"/>
      <c r="E4" s="1"/>
      <c r="F4" s="1"/>
      <c r="G4" s="1"/>
      <c r="H4" s="1"/>
    </row>
    <row r="5" spans="1:8" ht="12.75">
      <c r="A5" s="1" t="s">
        <v>318</v>
      </c>
      <c r="B5" s="1"/>
      <c r="C5" s="1"/>
      <c r="D5" s="1"/>
      <c r="E5" s="1"/>
      <c r="F5" s="1"/>
      <c r="G5" s="1"/>
      <c r="H5" s="1"/>
    </row>
    <row r="6" spans="1:8" ht="72.75" customHeight="1">
      <c r="A6" s="107" t="s">
        <v>319</v>
      </c>
      <c r="B6" s="107"/>
      <c r="C6" s="107"/>
      <c r="D6" s="107"/>
      <c r="E6" s="107"/>
      <c r="F6" s="107"/>
      <c r="G6" s="107"/>
      <c r="H6" s="107"/>
    </row>
    <row r="8" spans="1:8" s="111" customFormat="1" ht="12.75">
      <c r="A8" s="204" t="s">
        <v>229</v>
      </c>
      <c r="B8" s="5" t="s">
        <v>306</v>
      </c>
      <c r="C8" s="108" t="s">
        <v>307</v>
      </c>
      <c r="D8" s="108" t="s">
        <v>308</v>
      </c>
      <c r="E8" s="5" t="s">
        <v>230</v>
      </c>
      <c r="F8" s="5" t="s">
        <v>309</v>
      </c>
      <c r="G8" s="110" t="s">
        <v>320</v>
      </c>
      <c r="H8" s="110" t="s">
        <v>321</v>
      </c>
    </row>
    <row r="9" spans="1:8" ht="36.75" customHeight="1">
      <c r="A9" s="172" t="s">
        <v>310</v>
      </c>
      <c r="B9" s="205" t="s">
        <v>133</v>
      </c>
      <c r="C9" s="206"/>
      <c r="D9" s="207"/>
      <c r="E9" s="207"/>
      <c r="F9" s="207"/>
      <c r="G9" s="208"/>
      <c r="H9" s="208"/>
    </row>
    <row r="10" spans="1:8" ht="16.5" customHeight="1">
      <c r="A10" s="116" t="s">
        <v>311</v>
      </c>
      <c r="B10" s="205" t="s">
        <v>133</v>
      </c>
      <c r="C10" s="156" t="s">
        <v>190</v>
      </c>
      <c r="D10" s="156"/>
      <c r="E10" s="156"/>
      <c r="F10" s="156"/>
      <c r="G10" s="157">
        <f>G11+G15+G21+G25</f>
        <v>3928.8</v>
      </c>
      <c r="H10" s="157">
        <f>H11+H15+H21+H25</f>
        <v>3982.7999999999997</v>
      </c>
    </row>
    <row r="11" spans="1:8" ht="12.75">
      <c r="A11" s="196" t="s">
        <v>191</v>
      </c>
      <c r="B11" s="205" t="s">
        <v>133</v>
      </c>
      <c r="C11" s="169" t="s">
        <v>190</v>
      </c>
      <c r="D11" s="169" t="s">
        <v>192</v>
      </c>
      <c r="E11" s="169"/>
      <c r="F11" s="169"/>
      <c r="G11" s="170">
        <f>G12</f>
        <v>662.9</v>
      </c>
      <c r="H11" s="170">
        <f>H12</f>
        <v>669.5</v>
      </c>
    </row>
    <row r="12" spans="1:8" ht="34.5" customHeight="1">
      <c r="A12" s="135" t="s">
        <v>242</v>
      </c>
      <c r="B12" s="205" t="s">
        <v>133</v>
      </c>
      <c r="C12" s="124" t="s">
        <v>190</v>
      </c>
      <c r="D12" s="124" t="s">
        <v>192</v>
      </c>
      <c r="E12" s="124" t="s">
        <v>243</v>
      </c>
      <c r="F12" s="124"/>
      <c r="G12" s="136">
        <f>G13</f>
        <v>662.9</v>
      </c>
      <c r="H12" s="136">
        <f>H13</f>
        <v>669.5</v>
      </c>
    </row>
    <row r="13" spans="1:8" ht="12.75">
      <c r="A13" s="130" t="s">
        <v>244</v>
      </c>
      <c r="B13" s="205" t="s">
        <v>133</v>
      </c>
      <c r="C13" s="124" t="s">
        <v>190</v>
      </c>
      <c r="D13" s="124" t="s">
        <v>192</v>
      </c>
      <c r="E13" s="124" t="s">
        <v>245</v>
      </c>
      <c r="F13" s="124"/>
      <c r="G13" s="136">
        <f>G14</f>
        <v>662.9</v>
      </c>
      <c r="H13" s="136">
        <f>H14</f>
        <v>669.5</v>
      </c>
    </row>
    <row r="14" spans="1:8" ht="74.25" customHeight="1">
      <c r="A14" s="130" t="s">
        <v>238</v>
      </c>
      <c r="B14" s="205" t="s">
        <v>133</v>
      </c>
      <c r="C14" s="124" t="s">
        <v>190</v>
      </c>
      <c r="D14" s="124" t="s">
        <v>192</v>
      </c>
      <c r="E14" s="124" t="s">
        <v>245</v>
      </c>
      <c r="F14" s="124" t="s">
        <v>239</v>
      </c>
      <c r="G14" s="136">
        <v>662.9</v>
      </c>
      <c r="H14" s="136">
        <v>669.5</v>
      </c>
    </row>
    <row r="15" spans="1:8" ht="12.75">
      <c r="A15" s="172" t="s">
        <v>246</v>
      </c>
      <c r="B15" s="205" t="s">
        <v>133</v>
      </c>
      <c r="C15" s="169" t="s">
        <v>190</v>
      </c>
      <c r="D15" s="169" t="s">
        <v>194</v>
      </c>
      <c r="E15" s="169"/>
      <c r="F15" s="169"/>
      <c r="G15" s="170">
        <f>G16</f>
        <v>3011.1</v>
      </c>
      <c r="H15" s="170">
        <f>H16</f>
        <v>3037.2</v>
      </c>
    </row>
    <row r="16" spans="1:8" s="6" customFormat="1" ht="12.75">
      <c r="A16" s="140" t="s">
        <v>247</v>
      </c>
      <c r="B16" s="205" t="s">
        <v>133</v>
      </c>
      <c r="C16" s="124" t="s">
        <v>190</v>
      </c>
      <c r="D16" s="124" t="s">
        <v>194</v>
      </c>
      <c r="E16" s="124" t="s">
        <v>248</v>
      </c>
      <c r="F16" s="124"/>
      <c r="G16" s="136">
        <f>G17</f>
        <v>3011.1</v>
      </c>
      <c r="H16" s="136">
        <f>H17</f>
        <v>3037.2</v>
      </c>
    </row>
    <row r="17" spans="1:8" ht="12.75">
      <c r="A17" s="140" t="s">
        <v>249</v>
      </c>
      <c r="B17" s="205" t="s">
        <v>133</v>
      </c>
      <c r="C17" s="124" t="s">
        <v>190</v>
      </c>
      <c r="D17" s="124" t="s">
        <v>194</v>
      </c>
      <c r="E17" s="124" t="s">
        <v>250</v>
      </c>
      <c r="F17" s="124"/>
      <c r="G17" s="136">
        <f>G18+G19+G20</f>
        <v>3011.1</v>
      </c>
      <c r="H17" s="136">
        <f>H18+H19+H20</f>
        <v>3037.2</v>
      </c>
    </row>
    <row r="18" spans="1:8" ht="78" customHeight="1">
      <c r="A18" s="130" t="s">
        <v>238</v>
      </c>
      <c r="B18" s="205" t="s">
        <v>133</v>
      </c>
      <c r="C18" s="124" t="s">
        <v>190</v>
      </c>
      <c r="D18" s="124" t="s">
        <v>194</v>
      </c>
      <c r="E18" s="124" t="s">
        <v>250</v>
      </c>
      <c r="F18" s="124" t="s">
        <v>239</v>
      </c>
      <c r="G18" s="136">
        <v>2601.1</v>
      </c>
      <c r="H18" s="136">
        <v>2627.2</v>
      </c>
    </row>
    <row r="19" spans="1:8" s="6" customFormat="1" ht="12.75">
      <c r="A19" s="131" t="s">
        <v>240</v>
      </c>
      <c r="B19" s="205" t="s">
        <v>133</v>
      </c>
      <c r="C19" s="124" t="s">
        <v>190</v>
      </c>
      <c r="D19" s="124" t="s">
        <v>194</v>
      </c>
      <c r="E19" s="124" t="s">
        <v>250</v>
      </c>
      <c r="F19" s="124" t="s">
        <v>241</v>
      </c>
      <c r="G19" s="136">
        <v>385</v>
      </c>
      <c r="H19" s="136">
        <v>385</v>
      </c>
    </row>
    <row r="20" spans="1:8" ht="12.75">
      <c r="A20" s="130" t="s">
        <v>251</v>
      </c>
      <c r="B20" s="205" t="s">
        <v>133</v>
      </c>
      <c r="C20" s="124" t="s">
        <v>190</v>
      </c>
      <c r="D20" s="124" t="s">
        <v>194</v>
      </c>
      <c r="E20" s="124" t="s">
        <v>250</v>
      </c>
      <c r="F20" s="124" t="s">
        <v>252</v>
      </c>
      <c r="G20" s="136">
        <v>25</v>
      </c>
      <c r="H20" s="136">
        <v>25</v>
      </c>
    </row>
    <row r="21" spans="1:8" ht="14.25" customHeight="1">
      <c r="A21" s="209" t="s">
        <v>195</v>
      </c>
      <c r="B21" s="205" t="s">
        <v>133</v>
      </c>
      <c r="C21" s="169" t="s">
        <v>190</v>
      </c>
      <c r="D21" s="169" t="s">
        <v>196</v>
      </c>
      <c r="E21" s="169"/>
      <c r="F21" s="169"/>
      <c r="G21" s="170">
        <f>G22</f>
        <v>50</v>
      </c>
      <c r="H21" s="170">
        <f>H22</f>
        <v>50</v>
      </c>
    </row>
    <row r="22" spans="1:8" s="6" customFormat="1" ht="40.5" customHeight="1">
      <c r="A22" s="140" t="s">
        <v>312</v>
      </c>
      <c r="B22" s="205" t="s">
        <v>133</v>
      </c>
      <c r="C22" s="124" t="s">
        <v>190</v>
      </c>
      <c r="D22" s="124" t="s">
        <v>196</v>
      </c>
      <c r="E22" s="124" t="s">
        <v>258</v>
      </c>
      <c r="F22" s="124"/>
      <c r="G22" s="136">
        <f>G23</f>
        <v>50</v>
      </c>
      <c r="H22" s="136">
        <f>H23</f>
        <v>50</v>
      </c>
    </row>
    <row r="23" spans="1:8" s="6" customFormat="1" ht="12.75">
      <c r="A23" s="140" t="s">
        <v>313</v>
      </c>
      <c r="B23" s="205" t="s">
        <v>133</v>
      </c>
      <c r="C23" s="124" t="s">
        <v>190</v>
      </c>
      <c r="D23" s="124" t="s">
        <v>196</v>
      </c>
      <c r="E23" s="124" t="s">
        <v>260</v>
      </c>
      <c r="F23" s="124"/>
      <c r="G23" s="136">
        <f>G24</f>
        <v>50</v>
      </c>
      <c r="H23" s="136">
        <f>H24</f>
        <v>50</v>
      </c>
    </row>
    <row r="24" spans="1:8" s="6" customFormat="1" ht="12.75">
      <c r="A24" s="130" t="s">
        <v>251</v>
      </c>
      <c r="B24" s="205" t="s">
        <v>133</v>
      </c>
      <c r="C24" s="124" t="s">
        <v>190</v>
      </c>
      <c r="D24" s="124" t="s">
        <v>196</v>
      </c>
      <c r="E24" s="124" t="s">
        <v>260</v>
      </c>
      <c r="F24" s="124" t="s">
        <v>252</v>
      </c>
      <c r="G24" s="136">
        <v>50</v>
      </c>
      <c r="H24" s="136">
        <v>50</v>
      </c>
    </row>
    <row r="25" spans="1:8" s="6" customFormat="1" ht="12.75">
      <c r="A25" s="172" t="s">
        <v>283</v>
      </c>
      <c r="B25" s="205" t="s">
        <v>133</v>
      </c>
      <c r="C25" s="169" t="s">
        <v>190</v>
      </c>
      <c r="D25" s="169" t="s">
        <v>198</v>
      </c>
      <c r="E25" s="169"/>
      <c r="F25" s="169"/>
      <c r="G25" s="170">
        <f>G26+G29</f>
        <v>204.8</v>
      </c>
      <c r="H25" s="170">
        <f>H26+H29</f>
        <v>226.1</v>
      </c>
    </row>
    <row r="26" spans="1:8" s="69" customFormat="1" ht="12.75">
      <c r="A26" s="146" t="s">
        <v>253</v>
      </c>
      <c r="B26" s="205" t="s">
        <v>133</v>
      </c>
      <c r="C26" s="124" t="s">
        <v>190</v>
      </c>
      <c r="D26" s="124" t="s">
        <v>198</v>
      </c>
      <c r="E26" s="124" t="s">
        <v>254</v>
      </c>
      <c r="F26" s="128"/>
      <c r="G26" s="129">
        <f>G27</f>
        <v>33</v>
      </c>
      <c r="H26" s="129">
        <f>H27</f>
        <v>33</v>
      </c>
    </row>
    <row r="27" spans="1:8" s="69" customFormat="1" ht="12.75">
      <c r="A27" s="146" t="s">
        <v>255</v>
      </c>
      <c r="B27" s="205" t="s">
        <v>133</v>
      </c>
      <c r="C27" s="124" t="s">
        <v>190</v>
      </c>
      <c r="D27" s="124" t="s">
        <v>198</v>
      </c>
      <c r="E27" s="124" t="s">
        <v>256</v>
      </c>
      <c r="F27" s="147"/>
      <c r="G27" s="126">
        <f>G28</f>
        <v>33</v>
      </c>
      <c r="H27" s="126">
        <f>H28</f>
        <v>33</v>
      </c>
    </row>
    <row r="28" spans="1:8" s="69" customFormat="1" ht="12.75">
      <c r="A28" s="131" t="s">
        <v>240</v>
      </c>
      <c r="B28" s="205" t="s">
        <v>133</v>
      </c>
      <c r="C28" s="124" t="s">
        <v>190</v>
      </c>
      <c r="D28" s="124" t="s">
        <v>198</v>
      </c>
      <c r="E28" s="124" t="s">
        <v>256</v>
      </c>
      <c r="F28" s="124" t="s">
        <v>241</v>
      </c>
      <c r="G28" s="126">
        <v>33</v>
      </c>
      <c r="H28" s="126">
        <v>33</v>
      </c>
    </row>
    <row r="29" spans="1:8" s="6" customFormat="1" ht="12.75">
      <c r="A29" s="182" t="s">
        <v>272</v>
      </c>
      <c r="B29" s="205" t="s">
        <v>133</v>
      </c>
      <c r="C29" s="124" t="s">
        <v>190</v>
      </c>
      <c r="D29" s="124" t="s">
        <v>198</v>
      </c>
      <c r="E29" s="124" t="s">
        <v>273</v>
      </c>
      <c r="F29" s="124"/>
      <c r="G29" s="136">
        <f>G30</f>
        <v>171.8</v>
      </c>
      <c r="H29" s="136">
        <f>H30</f>
        <v>193.1</v>
      </c>
    </row>
    <row r="30" spans="1:8" ht="16.5" customHeight="1">
      <c r="A30" s="182" t="s">
        <v>280</v>
      </c>
      <c r="B30" s="205" t="s">
        <v>133</v>
      </c>
      <c r="C30" s="124" t="s">
        <v>190</v>
      </c>
      <c r="D30" s="124" t="s">
        <v>198</v>
      </c>
      <c r="E30" s="124" t="s">
        <v>281</v>
      </c>
      <c r="F30" s="124"/>
      <c r="G30" s="136">
        <f>G31+G32</f>
        <v>171.8</v>
      </c>
      <c r="H30" s="136">
        <f>H31+H32</f>
        <v>193.1</v>
      </c>
    </row>
    <row r="31" spans="1:8" s="6" customFormat="1" ht="30.75" customHeight="1">
      <c r="A31" s="131" t="s">
        <v>240</v>
      </c>
      <c r="B31" s="205" t="s">
        <v>133</v>
      </c>
      <c r="C31" s="124" t="s">
        <v>190</v>
      </c>
      <c r="D31" s="124" t="s">
        <v>198</v>
      </c>
      <c r="E31" s="124" t="s">
        <v>281</v>
      </c>
      <c r="F31" s="124" t="s">
        <v>241</v>
      </c>
      <c r="G31" s="136">
        <v>171.8</v>
      </c>
      <c r="H31" s="136">
        <v>193.1</v>
      </c>
    </row>
    <row r="32" spans="1:8" s="6" customFormat="1" ht="17.25" customHeight="1">
      <c r="A32" s="130" t="s">
        <v>251</v>
      </c>
      <c r="B32" s="205" t="s">
        <v>133</v>
      </c>
      <c r="C32" s="124" t="s">
        <v>190</v>
      </c>
      <c r="D32" s="124" t="s">
        <v>198</v>
      </c>
      <c r="E32" s="124" t="s">
        <v>281</v>
      </c>
      <c r="F32" s="153" t="s">
        <v>252</v>
      </c>
      <c r="G32" s="154">
        <v>0</v>
      </c>
      <c r="H32" s="154">
        <v>0</v>
      </c>
    </row>
    <row r="33" spans="1:8" s="6" customFormat="1" ht="33.75" customHeight="1">
      <c r="A33" s="222" t="s">
        <v>224</v>
      </c>
      <c r="B33" s="223" t="s">
        <v>133</v>
      </c>
      <c r="C33" s="178" t="s">
        <v>190</v>
      </c>
      <c r="D33" s="178" t="s">
        <v>198</v>
      </c>
      <c r="E33" s="178" t="s">
        <v>300</v>
      </c>
      <c r="F33" s="224" t="s">
        <v>301</v>
      </c>
      <c r="G33" s="225">
        <v>187.3</v>
      </c>
      <c r="H33" s="225">
        <v>374.4</v>
      </c>
    </row>
    <row r="34" spans="1:8" ht="12.75">
      <c r="A34" s="116" t="s">
        <v>233</v>
      </c>
      <c r="B34" s="205" t="s">
        <v>133</v>
      </c>
      <c r="C34" s="210" t="s">
        <v>192</v>
      </c>
      <c r="D34" s="117"/>
      <c r="E34" s="117"/>
      <c r="F34" s="117"/>
      <c r="G34" s="118">
        <f>G35</f>
        <v>206</v>
      </c>
      <c r="H34" s="118">
        <f>H35</f>
        <v>206</v>
      </c>
    </row>
    <row r="35" spans="1:8" ht="12.75">
      <c r="A35" s="190" t="s">
        <v>200</v>
      </c>
      <c r="B35" s="205" t="s">
        <v>133</v>
      </c>
      <c r="C35" s="211" t="s">
        <v>192</v>
      </c>
      <c r="D35" s="173" t="s">
        <v>201</v>
      </c>
      <c r="E35" s="173"/>
      <c r="F35" s="174"/>
      <c r="G35" s="175">
        <f>G36</f>
        <v>206</v>
      </c>
      <c r="H35" s="175">
        <f>H36</f>
        <v>206</v>
      </c>
    </row>
    <row r="36" spans="1:8" ht="12.75">
      <c r="A36" s="123" t="s">
        <v>234</v>
      </c>
      <c r="B36" s="205" t="s">
        <v>133</v>
      </c>
      <c r="C36" s="212" t="s">
        <v>192</v>
      </c>
      <c r="D36" s="124" t="s">
        <v>201</v>
      </c>
      <c r="E36" s="124" t="s">
        <v>235</v>
      </c>
      <c r="F36" s="125"/>
      <c r="G36" s="126">
        <f>G37</f>
        <v>206</v>
      </c>
      <c r="H36" s="126">
        <f>H37</f>
        <v>206</v>
      </c>
    </row>
    <row r="37" spans="1:8" ht="12.75">
      <c r="A37" s="127" t="s">
        <v>236</v>
      </c>
      <c r="B37" s="205" t="s">
        <v>133</v>
      </c>
      <c r="C37" s="212" t="s">
        <v>192</v>
      </c>
      <c r="D37" s="124" t="s">
        <v>201</v>
      </c>
      <c r="E37" s="124" t="s">
        <v>237</v>
      </c>
      <c r="F37" s="128"/>
      <c r="G37" s="129">
        <f>G38+G39</f>
        <v>206</v>
      </c>
      <c r="H37" s="129">
        <f>H38+H39</f>
        <v>206</v>
      </c>
    </row>
    <row r="38" spans="1:8" ht="75.75" customHeight="1">
      <c r="A38" s="130" t="s">
        <v>238</v>
      </c>
      <c r="B38" s="205" t="s">
        <v>133</v>
      </c>
      <c r="C38" s="212" t="s">
        <v>192</v>
      </c>
      <c r="D38" s="124" t="s">
        <v>201</v>
      </c>
      <c r="E38" s="124" t="s">
        <v>237</v>
      </c>
      <c r="F38" s="128" t="s">
        <v>239</v>
      </c>
      <c r="G38" s="136">
        <v>195.3</v>
      </c>
      <c r="H38" s="136">
        <v>195.3</v>
      </c>
    </row>
    <row r="39" spans="1:8" ht="12.75">
      <c r="A39" s="131" t="s">
        <v>240</v>
      </c>
      <c r="B39" s="205" t="s">
        <v>133</v>
      </c>
      <c r="C39" s="212" t="s">
        <v>192</v>
      </c>
      <c r="D39" s="124" t="s">
        <v>201</v>
      </c>
      <c r="E39" s="124" t="s">
        <v>237</v>
      </c>
      <c r="F39" s="128" t="s">
        <v>241</v>
      </c>
      <c r="G39" s="129">
        <v>10.7</v>
      </c>
      <c r="H39" s="129">
        <v>10.7</v>
      </c>
    </row>
    <row r="40" spans="1:8" ht="12.75">
      <c r="A40" s="186" t="s">
        <v>202</v>
      </c>
      <c r="B40" s="205" t="s">
        <v>133</v>
      </c>
      <c r="C40" s="213" t="s">
        <v>201</v>
      </c>
      <c r="D40" s="156"/>
      <c r="E40" s="156"/>
      <c r="F40" s="156"/>
      <c r="G40" s="157">
        <f>G41+G45</f>
        <v>10.8</v>
      </c>
      <c r="H40" s="157">
        <f>H41+H45</f>
        <v>10.8</v>
      </c>
    </row>
    <row r="41" spans="1:8" ht="12.75">
      <c r="A41" s="196" t="s">
        <v>266</v>
      </c>
      <c r="B41" s="205" t="s">
        <v>133</v>
      </c>
      <c r="C41" s="169" t="s">
        <v>201</v>
      </c>
      <c r="D41" s="169" t="s">
        <v>204</v>
      </c>
      <c r="E41" s="169"/>
      <c r="F41" s="169"/>
      <c r="G41" s="170">
        <f>G42</f>
        <v>5</v>
      </c>
      <c r="H41" s="170">
        <f>H42</f>
        <v>5</v>
      </c>
    </row>
    <row r="42" spans="1:8" ht="12.75">
      <c r="A42" s="135" t="s">
        <v>267</v>
      </c>
      <c r="B42" s="205" t="s">
        <v>133</v>
      </c>
      <c r="C42" s="124" t="s">
        <v>201</v>
      </c>
      <c r="D42" s="124" t="s">
        <v>204</v>
      </c>
      <c r="E42" s="128" t="s">
        <v>268</v>
      </c>
      <c r="F42" s="124"/>
      <c r="G42" s="136">
        <f>G43</f>
        <v>5</v>
      </c>
      <c r="H42" s="136">
        <f>H43</f>
        <v>5</v>
      </c>
    </row>
    <row r="43" spans="1:8" ht="12.75">
      <c r="A43" s="135" t="s">
        <v>269</v>
      </c>
      <c r="B43" s="205" t="s">
        <v>133</v>
      </c>
      <c r="C43" s="124" t="s">
        <v>201</v>
      </c>
      <c r="D43" s="124" t="s">
        <v>204</v>
      </c>
      <c r="E43" s="128" t="s">
        <v>270</v>
      </c>
      <c r="F43" s="124"/>
      <c r="G43" s="136">
        <f>G44</f>
        <v>5</v>
      </c>
      <c r="H43" s="136">
        <f>H44</f>
        <v>5</v>
      </c>
    </row>
    <row r="44" spans="1:8" ht="12.75">
      <c r="A44" s="131" t="s">
        <v>240</v>
      </c>
      <c r="B44" s="205" t="s">
        <v>133</v>
      </c>
      <c r="C44" s="124" t="s">
        <v>201</v>
      </c>
      <c r="D44" s="124" t="s">
        <v>204</v>
      </c>
      <c r="E44" s="128" t="s">
        <v>270</v>
      </c>
      <c r="F44" s="124" t="s">
        <v>241</v>
      </c>
      <c r="G44" s="136">
        <v>5</v>
      </c>
      <c r="H44" s="136">
        <v>5</v>
      </c>
    </row>
    <row r="45" spans="1:8" ht="12.75">
      <c r="A45" s="189" t="s">
        <v>288</v>
      </c>
      <c r="B45" s="205" t="s">
        <v>133</v>
      </c>
      <c r="C45" s="214" t="s">
        <v>201</v>
      </c>
      <c r="D45" s="169" t="s">
        <v>206</v>
      </c>
      <c r="E45" s="169"/>
      <c r="F45" s="169"/>
      <c r="G45" s="170">
        <f>G46</f>
        <v>5.8</v>
      </c>
      <c r="H45" s="170">
        <f>H46</f>
        <v>5.8</v>
      </c>
    </row>
    <row r="46" spans="1:8" ht="12.75">
      <c r="A46" s="188" t="s">
        <v>289</v>
      </c>
      <c r="B46" s="205" t="s">
        <v>133</v>
      </c>
      <c r="C46" s="212" t="s">
        <v>201</v>
      </c>
      <c r="D46" s="124" t="s">
        <v>206</v>
      </c>
      <c r="E46" s="128" t="s">
        <v>290</v>
      </c>
      <c r="F46" s="124"/>
      <c r="G46" s="136">
        <f>G47+G50+G48</f>
        <v>5.8</v>
      </c>
      <c r="H46" s="136">
        <f>H47+H50+H48</f>
        <v>5.8</v>
      </c>
    </row>
    <row r="47" spans="1:8" ht="48" customHeight="1">
      <c r="A47" s="188" t="s">
        <v>291</v>
      </c>
      <c r="B47" s="205" t="s">
        <v>133</v>
      </c>
      <c r="C47" s="212" t="s">
        <v>201</v>
      </c>
      <c r="D47" s="124" t="s">
        <v>206</v>
      </c>
      <c r="E47" s="128" t="s">
        <v>292</v>
      </c>
      <c r="F47" s="124"/>
      <c r="G47" s="136">
        <v>2</v>
      </c>
      <c r="H47" s="136">
        <v>2</v>
      </c>
    </row>
    <row r="48" spans="1:8" ht="12.75">
      <c r="A48" s="131" t="s">
        <v>293</v>
      </c>
      <c r="B48" s="205" t="s">
        <v>133</v>
      </c>
      <c r="C48" s="212" t="s">
        <v>201</v>
      </c>
      <c r="D48" s="124" t="s">
        <v>206</v>
      </c>
      <c r="E48" s="128" t="s">
        <v>292</v>
      </c>
      <c r="F48" s="124"/>
      <c r="G48" s="136">
        <v>1</v>
      </c>
      <c r="H48" s="136">
        <v>1</v>
      </c>
    </row>
    <row r="49" spans="1:8" ht="12.75">
      <c r="A49" s="131" t="s">
        <v>240</v>
      </c>
      <c r="B49" s="205" t="s">
        <v>133</v>
      </c>
      <c r="C49" s="212" t="s">
        <v>201</v>
      </c>
      <c r="D49" s="124" t="s">
        <v>206</v>
      </c>
      <c r="E49" s="128" t="s">
        <v>292</v>
      </c>
      <c r="F49" s="124" t="s">
        <v>241</v>
      </c>
      <c r="G49" s="136">
        <v>3</v>
      </c>
      <c r="H49" s="136">
        <v>3</v>
      </c>
    </row>
    <row r="50" spans="1:8" ht="12.75">
      <c r="A50" s="188" t="s">
        <v>294</v>
      </c>
      <c r="B50" s="205" t="s">
        <v>133</v>
      </c>
      <c r="C50" s="212" t="s">
        <v>201</v>
      </c>
      <c r="D50" s="124" t="s">
        <v>206</v>
      </c>
      <c r="E50" s="128" t="s">
        <v>295</v>
      </c>
      <c r="F50" s="124"/>
      <c r="G50" s="136">
        <f>G51</f>
        <v>2.8</v>
      </c>
      <c r="H50" s="136">
        <f>H51</f>
        <v>2.8</v>
      </c>
    </row>
    <row r="51" spans="1:8" ht="12.75">
      <c r="A51" s="131" t="s">
        <v>240</v>
      </c>
      <c r="B51" s="205" t="s">
        <v>133</v>
      </c>
      <c r="C51" s="212" t="s">
        <v>201</v>
      </c>
      <c r="D51" s="124" t="s">
        <v>206</v>
      </c>
      <c r="E51" s="128" t="s">
        <v>295</v>
      </c>
      <c r="F51" s="124" t="s">
        <v>241</v>
      </c>
      <c r="G51" s="136">
        <v>2.8</v>
      </c>
      <c r="H51" s="136">
        <v>2.8</v>
      </c>
    </row>
    <row r="52" spans="1:8" ht="12.75">
      <c r="A52" s="116" t="s">
        <v>207</v>
      </c>
      <c r="B52" s="205" t="s">
        <v>133</v>
      </c>
      <c r="C52" s="210" t="s">
        <v>194</v>
      </c>
      <c r="D52" s="117"/>
      <c r="E52" s="117"/>
      <c r="F52" s="117"/>
      <c r="G52" s="118">
        <f>SUM(G53)</f>
        <v>2754.2</v>
      </c>
      <c r="H52" s="118">
        <f>SUM(H53)</f>
        <v>2754.2</v>
      </c>
    </row>
    <row r="53" spans="1:8" ht="12.75">
      <c r="A53" s="172" t="s">
        <v>208</v>
      </c>
      <c r="B53" s="205" t="s">
        <v>133</v>
      </c>
      <c r="C53" s="211" t="s">
        <v>194</v>
      </c>
      <c r="D53" s="173" t="s">
        <v>204</v>
      </c>
      <c r="E53" s="173"/>
      <c r="F53" s="174"/>
      <c r="G53" s="175">
        <f>G54</f>
        <v>2754.2</v>
      </c>
      <c r="H53" s="175">
        <f>H54</f>
        <v>2754.2</v>
      </c>
    </row>
    <row r="54" spans="1:8" ht="12.75">
      <c r="A54" s="176" t="s">
        <v>272</v>
      </c>
      <c r="B54" s="205" t="s">
        <v>133</v>
      </c>
      <c r="C54" s="215" t="s">
        <v>194</v>
      </c>
      <c r="D54" s="153" t="s">
        <v>204</v>
      </c>
      <c r="E54" s="124" t="s">
        <v>273</v>
      </c>
      <c r="F54" s="125"/>
      <c r="G54" s="126">
        <f>G55</f>
        <v>2754.2</v>
      </c>
      <c r="H54" s="126">
        <f>H55</f>
        <v>2754.2</v>
      </c>
    </row>
    <row r="55" spans="1:8" ht="30" customHeight="1">
      <c r="A55" s="130" t="s">
        <v>278</v>
      </c>
      <c r="B55" s="205" t="s">
        <v>133</v>
      </c>
      <c r="C55" s="212" t="s">
        <v>194</v>
      </c>
      <c r="D55" s="124" t="s">
        <v>204</v>
      </c>
      <c r="E55" s="124" t="s">
        <v>279</v>
      </c>
      <c r="F55" s="128"/>
      <c r="G55" s="129">
        <f>G56</f>
        <v>2754.2</v>
      </c>
      <c r="H55" s="129">
        <f>H56</f>
        <v>2754.2</v>
      </c>
    </row>
    <row r="56" spans="1:8" ht="12.75">
      <c r="A56" s="131" t="s">
        <v>240</v>
      </c>
      <c r="B56" s="205" t="s">
        <v>133</v>
      </c>
      <c r="C56" s="212" t="s">
        <v>194</v>
      </c>
      <c r="D56" s="124" t="s">
        <v>204</v>
      </c>
      <c r="E56" s="124" t="s">
        <v>279</v>
      </c>
      <c r="F56" s="128" t="s">
        <v>241</v>
      </c>
      <c r="G56" s="129">
        <v>2754.2</v>
      </c>
      <c r="H56" s="129">
        <v>2754.2</v>
      </c>
    </row>
    <row r="57" spans="1:8" ht="12.75">
      <c r="A57" s="167" t="s">
        <v>271</v>
      </c>
      <c r="B57" s="205" t="s">
        <v>133</v>
      </c>
      <c r="C57" s="156" t="s">
        <v>210</v>
      </c>
      <c r="D57" s="156"/>
      <c r="E57" s="156"/>
      <c r="F57" s="156"/>
      <c r="G57" s="157">
        <f>SUM(G58)</f>
        <v>356.3</v>
      </c>
      <c r="H57" s="157">
        <f>SUM(H58)</f>
        <v>312.5</v>
      </c>
    </row>
    <row r="58" spans="1:8" ht="12.75">
      <c r="A58" s="168" t="s">
        <v>211</v>
      </c>
      <c r="B58" s="205" t="s">
        <v>133</v>
      </c>
      <c r="C58" s="169" t="s">
        <v>210</v>
      </c>
      <c r="D58" s="169" t="s">
        <v>201</v>
      </c>
      <c r="E58" s="169"/>
      <c r="F58" s="169"/>
      <c r="G58" s="170">
        <f>SUM(G60:G61)</f>
        <v>356.3</v>
      </c>
      <c r="H58" s="170">
        <f>SUM(H60:H61)</f>
        <v>312.5</v>
      </c>
    </row>
    <row r="59" spans="1:8" ht="12.75">
      <c r="A59" s="171" t="s">
        <v>274</v>
      </c>
      <c r="B59" s="205" t="s">
        <v>133</v>
      </c>
      <c r="C59" s="124" t="s">
        <v>210</v>
      </c>
      <c r="D59" s="124" t="s">
        <v>201</v>
      </c>
      <c r="E59" s="124" t="s">
        <v>275</v>
      </c>
      <c r="F59" s="124"/>
      <c r="G59" s="136">
        <f>G60</f>
        <v>10</v>
      </c>
      <c r="H59" s="136">
        <f>H60</f>
        <v>10</v>
      </c>
    </row>
    <row r="60" spans="1:8" ht="12.75">
      <c r="A60" s="131" t="s">
        <v>240</v>
      </c>
      <c r="B60" s="205" t="s">
        <v>133</v>
      </c>
      <c r="C60" s="124" t="s">
        <v>210</v>
      </c>
      <c r="D60" s="124" t="s">
        <v>201</v>
      </c>
      <c r="E60" s="124" t="s">
        <v>275</v>
      </c>
      <c r="F60" s="124" t="s">
        <v>241</v>
      </c>
      <c r="G60" s="136">
        <v>10</v>
      </c>
      <c r="H60" s="136">
        <v>10</v>
      </c>
    </row>
    <row r="61" spans="1:8" ht="12.75">
      <c r="A61" s="171" t="s">
        <v>276</v>
      </c>
      <c r="B61" s="205" t="s">
        <v>133</v>
      </c>
      <c r="C61" s="124" t="s">
        <v>210</v>
      </c>
      <c r="D61" s="124" t="s">
        <v>201</v>
      </c>
      <c r="E61" s="124" t="s">
        <v>277</v>
      </c>
      <c r="F61" s="124"/>
      <c r="G61" s="136">
        <v>346.3</v>
      </c>
      <c r="H61" s="136">
        <v>302.5</v>
      </c>
    </row>
    <row r="62" spans="1:8" ht="12.75">
      <c r="A62" s="131" t="s">
        <v>240</v>
      </c>
      <c r="B62" s="205" t="s">
        <v>133</v>
      </c>
      <c r="C62" s="124" t="s">
        <v>210</v>
      </c>
      <c r="D62" s="124" t="s">
        <v>201</v>
      </c>
      <c r="E62" s="124" t="s">
        <v>277</v>
      </c>
      <c r="F62" s="124" t="s">
        <v>241</v>
      </c>
      <c r="G62" s="136">
        <v>346.3</v>
      </c>
      <c r="H62" s="136">
        <v>302.5</v>
      </c>
    </row>
    <row r="63" spans="1:8" ht="12.75">
      <c r="A63" s="177" t="s">
        <v>212</v>
      </c>
      <c r="B63" s="205" t="s">
        <v>133</v>
      </c>
      <c r="C63" s="178" t="s">
        <v>213</v>
      </c>
      <c r="D63" s="178"/>
      <c r="E63" s="178"/>
      <c r="F63" s="178"/>
      <c r="G63" s="179">
        <v>274.8</v>
      </c>
      <c r="H63" s="179">
        <f>H64</f>
        <v>274.8</v>
      </c>
    </row>
    <row r="64" spans="1:8" ht="12.75">
      <c r="A64" s="197" t="s">
        <v>214</v>
      </c>
      <c r="B64" s="205" t="s">
        <v>133</v>
      </c>
      <c r="C64" s="169" t="s">
        <v>213</v>
      </c>
      <c r="D64" s="169" t="s">
        <v>190</v>
      </c>
      <c r="E64" s="169"/>
      <c r="F64" s="169"/>
      <c r="G64" s="170">
        <v>274.8</v>
      </c>
      <c r="H64" s="170">
        <f>H65</f>
        <v>274.8</v>
      </c>
    </row>
    <row r="65" spans="1:8" ht="12.75">
      <c r="A65" s="180" t="s">
        <v>280</v>
      </c>
      <c r="B65" s="205" t="s">
        <v>133</v>
      </c>
      <c r="C65" s="124" t="s">
        <v>213</v>
      </c>
      <c r="D65" s="124" t="s">
        <v>190</v>
      </c>
      <c r="E65" s="124" t="s">
        <v>281</v>
      </c>
      <c r="F65" s="124"/>
      <c r="G65" s="136">
        <v>274.8</v>
      </c>
      <c r="H65" s="136">
        <f>H66</f>
        <v>274.8</v>
      </c>
    </row>
    <row r="66" spans="1:8" ht="12.75">
      <c r="A66" s="130" t="s">
        <v>282</v>
      </c>
      <c r="B66" s="205" t="s">
        <v>133</v>
      </c>
      <c r="C66" s="124" t="s">
        <v>213</v>
      </c>
      <c r="D66" s="124" t="s">
        <v>190</v>
      </c>
      <c r="E66" s="124" t="s">
        <v>281</v>
      </c>
      <c r="F66" s="124" t="s">
        <v>241</v>
      </c>
      <c r="G66" s="136">
        <v>274.8</v>
      </c>
      <c r="H66" s="136">
        <v>274.8</v>
      </c>
    </row>
    <row r="67" spans="1:8" ht="12.75">
      <c r="A67" s="155" t="s">
        <v>215</v>
      </c>
      <c r="B67" s="205" t="s">
        <v>133</v>
      </c>
      <c r="C67" s="156" t="s">
        <v>216</v>
      </c>
      <c r="D67" s="156"/>
      <c r="E67" s="156"/>
      <c r="F67" s="156"/>
      <c r="G67" s="157">
        <f>SUM(G68+G72)</f>
        <v>212.2</v>
      </c>
      <c r="H67" s="157">
        <f>SUM(H68+H72)</f>
        <v>218.3</v>
      </c>
    </row>
    <row r="68" spans="1:8" ht="12.75">
      <c r="A68" s="158" t="s">
        <v>261</v>
      </c>
      <c r="B68" s="205" t="s">
        <v>133</v>
      </c>
      <c r="C68" s="160"/>
      <c r="D68" s="160"/>
      <c r="E68" s="160"/>
      <c r="F68" s="160"/>
      <c r="G68" s="165">
        <f>SUM(G71)</f>
        <v>53.2</v>
      </c>
      <c r="H68" s="165">
        <f>SUM(H71)</f>
        <v>55.3</v>
      </c>
    </row>
    <row r="69" spans="1:8" ht="12.75">
      <c r="A69" s="162" t="s">
        <v>312</v>
      </c>
      <c r="B69" s="205" t="s">
        <v>133</v>
      </c>
      <c r="C69" s="159" t="s">
        <v>216</v>
      </c>
      <c r="D69" s="159" t="s">
        <v>190</v>
      </c>
      <c r="E69" s="217" t="s">
        <v>258</v>
      </c>
      <c r="F69" s="159"/>
      <c r="G69" s="136">
        <f>SUM(G71)</f>
        <v>53.2</v>
      </c>
      <c r="H69" s="136">
        <f>SUM(H71)</f>
        <v>55.3</v>
      </c>
    </row>
    <row r="70" spans="1:8" ht="12.75">
      <c r="A70" s="162" t="s">
        <v>316</v>
      </c>
      <c r="B70" s="205" t="s">
        <v>133</v>
      </c>
      <c r="C70" s="159" t="s">
        <v>216</v>
      </c>
      <c r="D70" s="159" t="s">
        <v>190</v>
      </c>
      <c r="E70" s="217" t="s">
        <v>262</v>
      </c>
      <c r="F70" s="159"/>
      <c r="G70" s="136">
        <f>SUM(G71)</f>
        <v>53.2</v>
      </c>
      <c r="H70" s="136">
        <f>SUM(H71)</f>
        <v>55.3</v>
      </c>
    </row>
    <row r="71" spans="1:8" ht="12.75">
      <c r="A71" s="158" t="s">
        <v>264</v>
      </c>
      <c r="B71" s="205" t="s">
        <v>133</v>
      </c>
      <c r="C71" s="159" t="s">
        <v>216</v>
      </c>
      <c r="D71" s="159" t="s">
        <v>190</v>
      </c>
      <c r="E71" s="217" t="s">
        <v>262</v>
      </c>
      <c r="F71" s="159" t="s">
        <v>265</v>
      </c>
      <c r="G71" s="136">
        <v>53.2</v>
      </c>
      <c r="H71" s="136">
        <v>55.3</v>
      </c>
    </row>
    <row r="72" spans="1:8" ht="12.75">
      <c r="A72" s="172" t="s">
        <v>218</v>
      </c>
      <c r="B72" s="205" t="s">
        <v>133</v>
      </c>
      <c r="C72" s="184" t="s">
        <v>216</v>
      </c>
      <c r="D72" s="184" t="s">
        <v>201</v>
      </c>
      <c r="E72" s="184"/>
      <c r="F72" s="184"/>
      <c r="G72" s="170">
        <f>G73</f>
        <v>159</v>
      </c>
      <c r="H72" s="170">
        <f>H73</f>
        <v>163</v>
      </c>
    </row>
    <row r="73" spans="1:8" ht="12.75">
      <c r="A73" s="130" t="s">
        <v>284</v>
      </c>
      <c r="B73" s="205" t="s">
        <v>133</v>
      </c>
      <c r="C73" s="159" t="s">
        <v>216</v>
      </c>
      <c r="D73" s="159" t="s">
        <v>201</v>
      </c>
      <c r="E73" s="159" t="s">
        <v>285</v>
      </c>
      <c r="F73" s="159"/>
      <c r="G73" s="136">
        <f>G74</f>
        <v>159</v>
      </c>
      <c r="H73" s="136">
        <f>H74</f>
        <v>163</v>
      </c>
    </row>
    <row r="74" spans="1:8" ht="12.75">
      <c r="A74" s="130" t="s">
        <v>286</v>
      </c>
      <c r="B74" s="205" t="s">
        <v>133</v>
      </c>
      <c r="C74" s="159" t="s">
        <v>216</v>
      </c>
      <c r="D74" s="159" t="s">
        <v>201</v>
      </c>
      <c r="E74" s="159" t="s">
        <v>287</v>
      </c>
      <c r="F74" s="159"/>
      <c r="G74" s="136">
        <f>G75</f>
        <v>159</v>
      </c>
      <c r="H74" s="136">
        <f>H75</f>
        <v>163</v>
      </c>
    </row>
    <row r="75" spans="1:8" ht="12.75">
      <c r="A75" s="185" t="s">
        <v>264</v>
      </c>
      <c r="B75" s="205" t="s">
        <v>133</v>
      </c>
      <c r="C75" s="159" t="s">
        <v>216</v>
      </c>
      <c r="D75" s="159" t="s">
        <v>201</v>
      </c>
      <c r="E75" s="159" t="s">
        <v>287</v>
      </c>
      <c r="F75" s="159" t="s">
        <v>265</v>
      </c>
      <c r="G75" s="136">
        <v>159</v>
      </c>
      <c r="H75" s="136">
        <v>163</v>
      </c>
    </row>
    <row r="76" spans="1:8" ht="12.75">
      <c r="A76" s="218" t="s">
        <v>232</v>
      </c>
      <c r="B76" s="218"/>
      <c r="C76" s="219"/>
      <c r="D76" s="220"/>
      <c r="E76" s="220"/>
      <c r="F76" s="220"/>
      <c r="G76" s="221">
        <f>SUM(G10+G33+G34+G40+G52+G57+G63+G67)</f>
        <v>7930.400000000001</v>
      </c>
      <c r="H76" s="221">
        <f>SUM(H10+H33+H34+H40+H52+H57+H63+H67)</f>
        <v>8133.8</v>
      </c>
    </row>
    <row r="77" spans="1:8" ht="12.75">
      <c r="A77" s="69"/>
      <c r="B77" s="69"/>
      <c r="C77" s="69"/>
      <c r="D77" s="69"/>
      <c r="E77" s="69"/>
      <c r="F77" s="69"/>
      <c r="G77" s="137"/>
      <c r="H77" s="137"/>
    </row>
    <row r="78" spans="1:8" ht="12.75">
      <c r="A78" s="69"/>
      <c r="B78" s="69"/>
      <c r="C78" s="69"/>
      <c r="D78" s="69"/>
      <c r="E78" s="69"/>
      <c r="F78" s="69"/>
      <c r="G78" s="137"/>
      <c r="H78" s="137"/>
    </row>
    <row r="79" spans="1:8" ht="12.75">
      <c r="A79" s="69"/>
      <c r="B79" s="69"/>
      <c r="C79" s="69"/>
      <c r="D79" s="69"/>
      <c r="E79" s="69"/>
      <c r="F79" s="69"/>
      <c r="G79" s="137"/>
      <c r="H79" s="137"/>
    </row>
    <row r="80" spans="1:8" ht="12.75">
      <c r="A80" s="69"/>
      <c r="B80" s="69"/>
      <c r="C80" s="69"/>
      <c r="D80" s="69"/>
      <c r="E80" s="69"/>
      <c r="F80" s="69"/>
      <c r="G80" s="137"/>
      <c r="H80" s="137"/>
    </row>
    <row r="81" spans="1:8" ht="12.75">
      <c r="A81" s="69"/>
      <c r="B81" s="69"/>
      <c r="C81" s="69"/>
      <c r="D81" s="69"/>
      <c r="E81" s="69"/>
      <c r="F81" s="69"/>
      <c r="G81" s="137"/>
      <c r="H81" s="137"/>
    </row>
    <row r="82" spans="1:8" ht="12.75">
      <c r="A82" s="69"/>
      <c r="B82" s="69"/>
      <c r="C82" s="69"/>
      <c r="D82" s="69"/>
      <c r="E82" s="69"/>
      <c r="F82" s="69"/>
      <c r="G82" s="137"/>
      <c r="H82" s="137"/>
    </row>
    <row r="83" spans="1:8" ht="12.75">
      <c r="A83" s="69"/>
      <c r="B83" s="69"/>
      <c r="C83" s="69"/>
      <c r="D83" s="69"/>
      <c r="E83" s="69"/>
      <c r="F83" s="69"/>
      <c r="G83" s="137"/>
      <c r="H83" s="137"/>
    </row>
    <row r="84" spans="1:8" ht="12.75">
      <c r="A84" s="69"/>
      <c r="B84" s="69"/>
      <c r="C84" s="69"/>
      <c r="D84" s="69"/>
      <c r="E84" s="69"/>
      <c r="F84" s="69"/>
      <c r="G84" s="137"/>
      <c r="H84" s="137"/>
    </row>
    <row r="85" spans="1:8" ht="12.75">
      <c r="A85" s="69"/>
      <c r="B85" s="69"/>
      <c r="C85" s="69"/>
      <c r="D85" s="69"/>
      <c r="E85" s="69"/>
      <c r="F85" s="69"/>
      <c r="G85" s="137"/>
      <c r="H85" s="137"/>
    </row>
    <row r="86" spans="1:8" ht="12.75">
      <c r="A86" s="69"/>
      <c r="B86" s="69"/>
      <c r="C86" s="69"/>
      <c r="D86" s="69"/>
      <c r="E86" s="69"/>
      <c r="F86" s="69"/>
      <c r="G86" s="137"/>
      <c r="H86" s="137"/>
    </row>
    <row r="87" spans="1:8" ht="12.75">
      <c r="A87" s="69"/>
      <c r="B87" s="69"/>
      <c r="C87" s="69"/>
      <c r="D87" s="69"/>
      <c r="E87" s="69"/>
      <c r="F87" s="69"/>
      <c r="G87" s="137"/>
      <c r="H87" s="137"/>
    </row>
    <row r="88" spans="1:8" ht="12.75">
      <c r="A88" s="69"/>
      <c r="B88" s="69"/>
      <c r="C88" s="69"/>
      <c r="D88" s="69"/>
      <c r="E88" s="69"/>
      <c r="F88" s="69"/>
      <c r="G88" s="137"/>
      <c r="H88" s="137"/>
    </row>
    <row r="89" spans="1:8" ht="12.75">
      <c r="A89" s="69"/>
      <c r="B89" s="69"/>
      <c r="C89" s="69"/>
      <c r="D89" s="69"/>
      <c r="E89" s="69"/>
      <c r="F89" s="69"/>
      <c r="G89" s="137"/>
      <c r="H89" s="137"/>
    </row>
    <row r="90" spans="1:8" ht="12.75">
      <c r="A90" s="69"/>
      <c r="B90" s="69"/>
      <c r="C90" s="69"/>
      <c r="D90" s="69"/>
      <c r="E90" s="69"/>
      <c r="F90" s="69"/>
      <c r="G90" s="137"/>
      <c r="H90" s="137"/>
    </row>
    <row r="91" spans="1:8" ht="12.75">
      <c r="A91" s="69"/>
      <c r="B91" s="69"/>
      <c r="C91" s="69"/>
      <c r="D91" s="69"/>
      <c r="E91" s="69"/>
      <c r="F91" s="69"/>
      <c r="G91" s="137"/>
      <c r="H91" s="137"/>
    </row>
    <row r="92" spans="1:8" ht="12.75">
      <c r="A92" s="69"/>
      <c r="B92" s="69"/>
      <c r="C92" s="69"/>
      <c r="D92" s="69"/>
      <c r="E92" s="69"/>
      <c r="F92" s="69"/>
      <c r="G92" s="137"/>
      <c r="H92" s="137"/>
    </row>
    <row r="93" spans="1:8" ht="12.75">
      <c r="A93" s="69"/>
      <c r="B93" s="69"/>
      <c r="C93" s="69"/>
      <c r="D93" s="69"/>
      <c r="E93" s="69"/>
      <c r="F93" s="69"/>
      <c r="G93" s="137"/>
      <c r="H93" s="137"/>
    </row>
    <row r="94" spans="1:8" ht="12.75">
      <c r="A94" s="69"/>
      <c r="B94" s="69"/>
      <c r="C94" s="69"/>
      <c r="D94" s="69"/>
      <c r="E94" s="69"/>
      <c r="F94" s="69"/>
      <c r="G94" s="137"/>
      <c r="H94" s="137"/>
    </row>
    <row r="95" spans="1:8" ht="12.75">
      <c r="A95" s="69"/>
      <c r="B95" s="69"/>
      <c r="C95" s="69"/>
      <c r="D95" s="69"/>
      <c r="E95" s="69"/>
      <c r="F95" s="69"/>
      <c r="G95" s="137"/>
      <c r="H95" s="137"/>
    </row>
    <row r="96" spans="1:8" ht="12.75">
      <c r="A96" s="69"/>
      <c r="B96" s="69"/>
      <c r="C96" s="69"/>
      <c r="D96" s="69"/>
      <c r="E96" s="69"/>
      <c r="F96" s="69"/>
      <c r="G96" s="137"/>
      <c r="H96" s="137"/>
    </row>
    <row r="97" spans="1:8" ht="12.75">
      <c r="A97" s="69"/>
      <c r="B97" s="69"/>
      <c r="C97" s="69"/>
      <c r="D97" s="69"/>
      <c r="E97" s="69"/>
      <c r="F97" s="69"/>
      <c r="G97" s="137"/>
      <c r="H97" s="137"/>
    </row>
    <row r="98" spans="1:8" ht="12.75">
      <c r="A98" s="69"/>
      <c r="B98" s="69"/>
      <c r="C98" s="69"/>
      <c r="D98" s="69"/>
      <c r="E98" s="69"/>
      <c r="F98" s="69"/>
      <c r="G98" s="137"/>
      <c r="H98" s="137"/>
    </row>
    <row r="99" spans="1:8" ht="12.75">
      <c r="A99" s="69"/>
      <c r="B99" s="69"/>
      <c r="C99" s="69"/>
      <c r="D99" s="69"/>
      <c r="E99" s="69"/>
      <c r="F99" s="69"/>
      <c r="G99" s="137"/>
      <c r="H99" s="137"/>
    </row>
    <row r="100" spans="1:8" ht="12.75">
      <c r="A100" s="69"/>
      <c r="B100" s="69"/>
      <c r="C100" s="69"/>
      <c r="D100" s="69"/>
      <c r="E100" s="69"/>
      <c r="F100" s="69"/>
      <c r="G100" s="137"/>
      <c r="H100" s="137"/>
    </row>
    <row r="101" spans="1:8" ht="12.75">
      <c r="A101" s="69"/>
      <c r="B101" s="69"/>
      <c r="C101" s="69"/>
      <c r="D101" s="69"/>
      <c r="E101" s="69"/>
      <c r="F101" s="69"/>
      <c r="G101" s="137"/>
      <c r="H101" s="137"/>
    </row>
  </sheetData>
  <sheetProtection selectLockedCells="1" selectUnlockedCells="1"/>
  <mergeCells count="5">
    <mergeCell ref="A2:H2"/>
    <mergeCell ref="A3:H3"/>
    <mergeCell ref="A4:H4"/>
    <mergeCell ref="A5:H5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/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2:E37"/>
  <sheetViews>
    <sheetView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0.71875" style="0" customWidth="1"/>
    <col min="2" max="2" width="66.28125" style="0" customWidth="1"/>
    <col min="3" max="3" width="20.57421875" style="104" customWidth="1"/>
    <col min="4" max="4" width="10.57421875" style="0" customWidth="1"/>
  </cols>
  <sheetData>
    <row r="1" ht="2.25" customHeight="1"/>
    <row r="2" spans="2:4" ht="12.75">
      <c r="B2" s="1" t="s">
        <v>322</v>
      </c>
      <c r="C2" s="1"/>
      <c r="D2" s="1"/>
    </row>
    <row r="3" spans="2:4" ht="12.75">
      <c r="B3" s="1" t="s">
        <v>1</v>
      </c>
      <c r="C3" s="1"/>
      <c r="D3" s="1"/>
    </row>
    <row r="4" spans="2:4" ht="12.75">
      <c r="B4" s="226" t="s">
        <v>323</v>
      </c>
      <c r="C4" s="226"/>
      <c r="D4" s="226"/>
    </row>
    <row r="5" spans="2:4" ht="12.75">
      <c r="B5" s="1" t="s">
        <v>324</v>
      </c>
      <c r="C5" s="1"/>
      <c r="D5" s="1"/>
    </row>
    <row r="6" spans="2:3" ht="12.75" customHeight="1">
      <c r="B6" s="105"/>
      <c r="C6" s="106"/>
    </row>
    <row r="7" spans="2:4" ht="96" customHeight="1">
      <c r="B7" s="107" t="s">
        <v>325</v>
      </c>
      <c r="C7" s="107"/>
      <c r="D7" s="107"/>
    </row>
    <row r="9" spans="2:4" s="111" customFormat="1" ht="15" customHeight="1">
      <c r="B9" s="108" t="s">
        <v>229</v>
      </c>
      <c r="C9" s="110" t="s">
        <v>187</v>
      </c>
      <c r="D9" s="110"/>
    </row>
    <row r="10" spans="2:4" s="6" customFormat="1" ht="17.25" customHeight="1">
      <c r="B10" s="112" t="s">
        <v>326</v>
      </c>
      <c r="C10" s="227">
        <f>SUM(C12)</f>
        <v>329.5</v>
      </c>
      <c r="D10" s="227"/>
    </row>
    <row r="11" spans="2:4" ht="16.5" customHeight="1">
      <c r="B11" s="228" t="s">
        <v>327</v>
      </c>
      <c r="C11" s="227">
        <f>SUM(C12)</f>
        <v>329.5</v>
      </c>
      <c r="D11" s="227"/>
    </row>
    <row r="12" spans="2:4" ht="16.5" customHeight="1">
      <c r="B12" s="24" t="s">
        <v>328</v>
      </c>
      <c r="C12" s="229">
        <v>329.5</v>
      </c>
      <c r="D12" s="229"/>
    </row>
    <row r="13" spans="2:4" ht="20.25" customHeight="1">
      <c r="B13" s="24" t="s">
        <v>329</v>
      </c>
      <c r="C13" s="229"/>
      <c r="D13" s="229"/>
    </row>
    <row r="14" spans="2:5" ht="15.75" customHeight="1">
      <c r="B14" s="230" t="s">
        <v>330</v>
      </c>
      <c r="C14" s="229"/>
      <c r="D14" s="229"/>
      <c r="E14" s="104"/>
    </row>
    <row r="15" spans="2:4" ht="15.75" customHeight="1">
      <c r="B15" s="24" t="s">
        <v>328</v>
      </c>
      <c r="C15" s="229" t="s">
        <v>331</v>
      </c>
      <c r="D15" s="229"/>
    </row>
    <row r="16" spans="2:4" s="6" customFormat="1" ht="15.75" customHeight="1">
      <c r="B16" s="24" t="s">
        <v>329</v>
      </c>
      <c r="C16" s="227" t="s">
        <v>331</v>
      </c>
      <c r="D16" s="227"/>
    </row>
    <row r="17" ht="12.75">
      <c r="B17" s="231"/>
    </row>
    <row r="18" ht="12.75">
      <c r="B18" s="231"/>
    </row>
    <row r="19" ht="12.75">
      <c r="B19" s="231"/>
    </row>
    <row r="20" ht="12.75">
      <c r="B20" s="231"/>
    </row>
    <row r="21" ht="12.75">
      <c r="B21" s="231"/>
    </row>
    <row r="22" ht="12.75">
      <c r="B22" s="231"/>
    </row>
    <row r="23" ht="12.75">
      <c r="B23" s="231"/>
    </row>
    <row r="24" ht="12.75">
      <c r="B24" s="231"/>
    </row>
    <row r="25" ht="12.75">
      <c r="B25" s="231"/>
    </row>
    <row r="26" ht="12.75">
      <c r="B26" s="231"/>
    </row>
    <row r="27" ht="12.75">
      <c r="B27" s="231"/>
    </row>
    <row r="28" ht="12.75">
      <c r="B28" s="231"/>
    </row>
    <row r="29" ht="12.75">
      <c r="B29" s="231"/>
    </row>
    <row r="30" ht="12.75">
      <c r="B30" s="231"/>
    </row>
    <row r="31" ht="12.75">
      <c r="B31" s="231"/>
    </row>
    <row r="32" ht="12.75">
      <c r="B32" s="231"/>
    </row>
    <row r="33" ht="12.75">
      <c r="B33" s="231"/>
    </row>
    <row r="34" ht="12.75">
      <c r="B34" s="231"/>
    </row>
    <row r="35" ht="12.75">
      <c r="B35" s="231"/>
    </row>
    <row r="36" ht="12.75">
      <c r="B36" s="231"/>
    </row>
    <row r="37" ht="12.75">
      <c r="B37" s="231"/>
    </row>
  </sheetData>
  <sheetProtection selectLockedCells="1" selectUnlockedCells="1"/>
  <mergeCells count="13">
    <mergeCell ref="B2:D2"/>
    <mergeCell ref="B3:D3"/>
    <mergeCell ref="B4:D4"/>
    <mergeCell ref="B5:D5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B2:E37"/>
  <sheetViews>
    <sheetView view="pageBreakPreview" zoomScaleSheetLayoutView="100" workbookViewId="0" topLeftCell="A1">
      <selection activeCell="D13" sqref="D13"/>
    </sheetView>
  </sheetViews>
  <sheetFormatPr defaultColWidth="9.140625" defaultRowHeight="15"/>
  <cols>
    <col min="1" max="1" width="0.71875" style="0" customWidth="1"/>
    <col min="2" max="2" width="66.28125" style="0" customWidth="1"/>
    <col min="3" max="4" width="20.57421875" style="104" customWidth="1"/>
  </cols>
  <sheetData>
    <row r="1" ht="2.25" customHeight="1"/>
    <row r="2" spans="2:4" ht="12.75">
      <c r="B2" s="1" t="s">
        <v>332</v>
      </c>
      <c r="C2" s="1"/>
      <c r="D2" s="1"/>
    </row>
    <row r="3" spans="2:4" ht="12.75">
      <c r="B3" s="1" t="s">
        <v>1</v>
      </c>
      <c r="C3" s="1"/>
      <c r="D3" s="1"/>
    </row>
    <row r="4" spans="2:4" ht="12.75">
      <c r="B4" s="1" t="s">
        <v>303</v>
      </c>
      <c r="C4" s="1"/>
      <c r="D4" s="1"/>
    </row>
    <row r="5" spans="2:4" ht="12.75">
      <c r="B5" s="1" t="s">
        <v>3</v>
      </c>
      <c r="C5" s="1"/>
      <c r="D5" s="1"/>
    </row>
    <row r="6" spans="2:4" ht="12.75" customHeight="1">
      <c r="B6" s="105"/>
      <c r="C6" s="106"/>
      <c r="D6" s="106"/>
    </row>
    <row r="7" spans="2:4" ht="66.75" customHeight="1">
      <c r="B7" s="107" t="s">
        <v>333</v>
      </c>
      <c r="C7" s="107"/>
      <c r="D7" s="107"/>
    </row>
    <row r="9" spans="2:4" s="111" customFormat="1" ht="12.75">
      <c r="B9" s="108" t="s">
        <v>229</v>
      </c>
      <c r="C9" s="232" t="s">
        <v>179</v>
      </c>
      <c r="D9" s="232" t="s">
        <v>180</v>
      </c>
    </row>
    <row r="10" spans="2:4" s="6" customFormat="1" ht="17.25" customHeight="1">
      <c r="B10" s="112" t="s">
        <v>326</v>
      </c>
      <c r="C10" s="227">
        <f>SUM(C12)</f>
        <v>668.1</v>
      </c>
      <c r="D10" s="227">
        <f>SUM(D12)</f>
        <v>686.9</v>
      </c>
    </row>
    <row r="11" spans="2:4" ht="16.5" customHeight="1">
      <c r="B11" s="228" t="s">
        <v>327</v>
      </c>
      <c r="C11" s="227">
        <f>SUM(C12)</f>
        <v>668.1</v>
      </c>
      <c r="D11" s="227">
        <f>SUM(D12)</f>
        <v>686.9</v>
      </c>
    </row>
    <row r="12" spans="2:4" ht="16.5" customHeight="1">
      <c r="B12" s="24" t="s">
        <v>328</v>
      </c>
      <c r="C12" s="229">
        <v>668.1</v>
      </c>
      <c r="D12" s="229">
        <v>686.9</v>
      </c>
    </row>
    <row r="13" spans="2:4" ht="20.25" customHeight="1">
      <c r="B13" s="24" t="s">
        <v>329</v>
      </c>
      <c r="C13" s="229"/>
      <c r="D13" s="229"/>
    </row>
    <row r="14" spans="2:5" ht="12.75">
      <c r="B14" s="230" t="s">
        <v>330</v>
      </c>
      <c r="C14" s="229"/>
      <c r="D14" s="229"/>
      <c r="E14" s="104"/>
    </row>
    <row r="15" spans="2:4" ht="12.75">
      <c r="B15" s="24" t="s">
        <v>328</v>
      </c>
      <c r="C15" s="229">
        <v>338.6</v>
      </c>
      <c r="D15" s="229">
        <v>348.3</v>
      </c>
    </row>
    <row r="16" spans="2:4" s="6" customFormat="1" ht="12.75">
      <c r="B16" s="24" t="s">
        <v>329</v>
      </c>
      <c r="C16" s="227">
        <v>329.5</v>
      </c>
      <c r="D16" s="227">
        <v>338.6</v>
      </c>
    </row>
    <row r="17" ht="12.75">
      <c r="B17" s="231"/>
    </row>
    <row r="18" ht="12.75">
      <c r="B18" s="231"/>
    </row>
    <row r="19" ht="12.75">
      <c r="B19" s="231"/>
    </row>
    <row r="20" ht="12.75">
      <c r="B20" s="231"/>
    </row>
    <row r="21" ht="12.75">
      <c r="B21" s="231"/>
    </row>
    <row r="22" ht="12.75">
      <c r="B22" s="231"/>
    </row>
    <row r="23" ht="12.75">
      <c r="B23" s="231"/>
    </row>
    <row r="24" ht="12.75">
      <c r="B24" s="231"/>
    </row>
    <row r="25" ht="12.75">
      <c r="B25" s="231"/>
    </row>
    <row r="26" ht="12.75">
      <c r="B26" s="231"/>
    </row>
    <row r="27" ht="12.75">
      <c r="B27" s="231"/>
    </row>
    <row r="28" ht="12.75">
      <c r="B28" s="231"/>
    </row>
    <row r="29" ht="12.75">
      <c r="B29" s="231"/>
    </row>
    <row r="30" ht="12.75">
      <c r="B30" s="231"/>
    </row>
    <row r="31" ht="12.75">
      <c r="B31" s="231"/>
    </row>
    <row r="32" ht="12.75">
      <c r="B32" s="231"/>
    </row>
    <row r="33" ht="12.75">
      <c r="B33" s="231"/>
    </row>
    <row r="34" ht="12.75">
      <c r="B34" s="231"/>
    </row>
    <row r="35" ht="12.75">
      <c r="B35" s="231"/>
    </row>
    <row r="36" ht="12.75">
      <c r="B36" s="231"/>
    </row>
    <row r="37" ht="12.75">
      <c r="B37" s="231"/>
    </row>
  </sheetData>
  <sheetProtection selectLockedCells="1" selectUnlockedCells="1"/>
  <mergeCells count="5">
    <mergeCell ref="B2:D2"/>
    <mergeCell ref="B3:D3"/>
    <mergeCell ref="B4:D4"/>
    <mergeCell ref="B5:D5"/>
    <mergeCell ref="B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E36"/>
  <sheetViews>
    <sheetView view="pageBreakPreview" zoomScaleSheetLayoutView="100" workbookViewId="0" topLeftCell="A1">
      <selection activeCell="D34" sqref="D34"/>
    </sheetView>
  </sheetViews>
  <sheetFormatPr defaultColWidth="9.140625" defaultRowHeight="15"/>
  <cols>
    <col min="1" max="1" width="27.8515625" style="0" customWidth="1"/>
    <col min="2" max="2" width="43.28125" style="0" customWidth="1"/>
    <col min="3" max="4" width="14.140625" style="0" customWidth="1"/>
  </cols>
  <sheetData>
    <row r="1" ht="4.5" customHeight="1"/>
    <row r="2" spans="1:4" ht="12.75">
      <c r="A2" s="1" t="s">
        <v>64</v>
      </c>
      <c r="B2" s="1"/>
      <c r="C2" s="1"/>
      <c r="D2" s="1"/>
    </row>
    <row r="3" spans="1:4" ht="12.75">
      <c r="A3" s="1" t="s">
        <v>1</v>
      </c>
      <c r="B3" s="1"/>
      <c r="C3" s="1"/>
      <c r="D3" s="1"/>
    </row>
    <row r="4" spans="1:4" ht="12.75">
      <c r="A4" s="1" t="s">
        <v>2</v>
      </c>
      <c r="B4" s="1"/>
      <c r="C4" s="1"/>
      <c r="D4" s="1"/>
    </row>
    <row r="5" spans="1:4" ht="12.75">
      <c r="A5" s="46"/>
      <c r="B5" s="1" t="s">
        <v>3</v>
      </c>
      <c r="C5" s="1"/>
      <c r="D5" s="1"/>
    </row>
    <row r="7" spans="1:5" ht="54" customHeight="1">
      <c r="A7" s="2" t="s">
        <v>65</v>
      </c>
      <c r="B7" s="2"/>
      <c r="C7" s="2"/>
      <c r="D7" s="2"/>
      <c r="E7" s="3"/>
    </row>
    <row r="8" spans="1:4" ht="6.75" customHeight="1">
      <c r="A8" s="2"/>
      <c r="B8" s="2"/>
      <c r="C8" s="2"/>
      <c r="D8" s="2"/>
    </row>
    <row r="9" spans="1:4" ht="61.5" customHeight="1">
      <c r="A9" s="4" t="s">
        <v>5</v>
      </c>
      <c r="B9" s="4" t="s">
        <v>6</v>
      </c>
      <c r="C9" s="5" t="s">
        <v>66</v>
      </c>
      <c r="D9" s="5" t="s">
        <v>67</v>
      </c>
    </row>
    <row r="10" spans="1:4" s="6" customFormat="1" ht="12.75">
      <c r="A10" s="7" t="s">
        <v>8</v>
      </c>
      <c r="B10" s="8" t="s">
        <v>9</v>
      </c>
      <c r="C10" s="9">
        <f>SUM(C11+C31)</f>
        <v>7591.799999999999</v>
      </c>
      <c r="D10" s="9">
        <f>SUM(D11+D31)</f>
        <v>7785.5</v>
      </c>
    </row>
    <row r="11" spans="1:4" s="6" customFormat="1" ht="12.75">
      <c r="A11" s="7" t="s">
        <v>10</v>
      </c>
      <c r="B11" s="8" t="s">
        <v>11</v>
      </c>
      <c r="C11" s="9">
        <f>SUM(C12+C14+C20+C22+C24+C29+C30+C27)</f>
        <v>6772.199999999999</v>
      </c>
      <c r="D11" s="9">
        <f>SUM(D12+D14+D20+D22+D24+D29+D30+D27)</f>
        <v>6965.9</v>
      </c>
    </row>
    <row r="12" spans="1:4" s="6" customFormat="1" ht="12.75">
      <c r="A12" s="7" t="s">
        <v>12</v>
      </c>
      <c r="B12" s="8" t="s">
        <v>13</v>
      </c>
      <c r="C12" s="10">
        <f>SUM(C13)</f>
        <v>584.1</v>
      </c>
      <c r="D12" s="10">
        <f>SUM(D13)</f>
        <v>620.3</v>
      </c>
    </row>
    <row r="13" spans="1:4" ht="12.75">
      <c r="A13" s="11" t="s">
        <v>14</v>
      </c>
      <c r="B13" s="12" t="s">
        <v>15</v>
      </c>
      <c r="C13" s="13">
        <v>584.1</v>
      </c>
      <c r="D13" s="13">
        <v>620.3</v>
      </c>
    </row>
    <row r="14" spans="1:4" ht="12.75">
      <c r="A14" s="14" t="s">
        <v>16</v>
      </c>
      <c r="B14" s="15" t="s">
        <v>68</v>
      </c>
      <c r="C14" s="16">
        <f>SUM(C15)</f>
        <v>2754.2</v>
      </c>
      <c r="D14" s="16">
        <f>SUM(D15)</f>
        <v>2754.2</v>
      </c>
    </row>
    <row r="15" spans="1:4" s="17" customFormat="1" ht="12.75">
      <c r="A15" s="14" t="s">
        <v>18</v>
      </c>
      <c r="B15" s="18" t="s">
        <v>19</v>
      </c>
      <c r="C15" s="19">
        <f>SUM(C16:C19)</f>
        <v>2754.2</v>
      </c>
      <c r="D15" s="19">
        <f>SUM(D16:D19)</f>
        <v>2754.2</v>
      </c>
    </row>
    <row r="16" spans="1:4" s="17" customFormat="1" ht="12.75">
      <c r="A16" s="20" t="s">
        <v>20</v>
      </c>
      <c r="B16" s="21" t="s">
        <v>21</v>
      </c>
      <c r="C16" s="22">
        <v>998.8</v>
      </c>
      <c r="D16" s="22">
        <v>998.8</v>
      </c>
    </row>
    <row r="17" spans="1:4" s="17" customFormat="1" ht="51.75" customHeight="1">
      <c r="A17" s="20" t="s">
        <v>22</v>
      </c>
      <c r="B17" s="21" t="s">
        <v>23</v>
      </c>
      <c r="C17" s="22">
        <v>6.9</v>
      </c>
      <c r="D17" s="22">
        <v>6.9</v>
      </c>
    </row>
    <row r="18" spans="1:4" s="17" customFormat="1" ht="12.75">
      <c r="A18" s="20" t="s">
        <v>24</v>
      </c>
      <c r="B18" s="21" t="s">
        <v>25</v>
      </c>
      <c r="C18" s="22">
        <v>1934.2</v>
      </c>
      <c r="D18" s="22">
        <v>1934.2</v>
      </c>
    </row>
    <row r="19" spans="1:4" s="17" customFormat="1" ht="12.75">
      <c r="A19" s="20" t="s">
        <v>26</v>
      </c>
      <c r="B19" s="21" t="s">
        <v>27</v>
      </c>
      <c r="C19" s="22">
        <v>-185.7</v>
      </c>
      <c r="D19" s="22">
        <v>-185.7</v>
      </c>
    </row>
    <row r="20" spans="1:4" s="6" customFormat="1" ht="12.75">
      <c r="A20" s="7" t="s">
        <v>28</v>
      </c>
      <c r="B20" s="8" t="s">
        <v>29</v>
      </c>
      <c r="C20" s="9">
        <f>SUM(C21)</f>
        <v>708</v>
      </c>
      <c r="D20" s="9">
        <f>SUM(D21)</f>
        <v>742.3</v>
      </c>
    </row>
    <row r="21" spans="1:4" ht="12.75">
      <c r="A21" s="11" t="s">
        <v>30</v>
      </c>
      <c r="B21" s="12" t="s">
        <v>31</v>
      </c>
      <c r="C21" s="23">
        <v>708</v>
      </c>
      <c r="D21" s="23">
        <v>742.3</v>
      </c>
    </row>
    <row r="22" spans="1:4" s="6" customFormat="1" ht="12.75">
      <c r="A22" s="7" t="s">
        <v>32</v>
      </c>
      <c r="B22" s="8" t="s">
        <v>33</v>
      </c>
      <c r="C22" s="9">
        <f>SUM(C23)</f>
        <v>431.1</v>
      </c>
      <c r="D22" s="9">
        <f>SUM(D23)</f>
        <v>450.7</v>
      </c>
    </row>
    <row r="23" spans="1:4" ht="60" customHeight="1">
      <c r="A23" s="11" t="s">
        <v>34</v>
      </c>
      <c r="B23" s="24" t="s">
        <v>35</v>
      </c>
      <c r="C23" s="23">
        <v>431.1</v>
      </c>
      <c r="D23" s="23">
        <v>450.7</v>
      </c>
    </row>
    <row r="24" spans="1:4" s="6" customFormat="1" ht="12.75">
      <c r="A24" s="7" t="s">
        <v>36</v>
      </c>
      <c r="B24" s="8" t="s">
        <v>37</v>
      </c>
      <c r="C24" s="10">
        <f>SUM(C25:C26)</f>
        <v>2260.9</v>
      </c>
      <c r="D24" s="10">
        <f>SUM(D25:D26)</f>
        <v>2363.6</v>
      </c>
    </row>
    <row r="25" spans="1:4" ht="50.25" customHeight="1">
      <c r="A25" s="25" t="s">
        <v>38</v>
      </c>
      <c r="B25" s="26" t="s">
        <v>39</v>
      </c>
      <c r="C25" s="13">
        <v>38.1</v>
      </c>
      <c r="D25" s="13">
        <v>38.1</v>
      </c>
    </row>
    <row r="26" spans="1:4" ht="12.75">
      <c r="A26" s="27" t="s">
        <v>40</v>
      </c>
      <c r="B26" s="28" t="s">
        <v>41</v>
      </c>
      <c r="C26" s="29">
        <v>2222.8</v>
      </c>
      <c r="D26" s="29">
        <v>2325.5</v>
      </c>
    </row>
    <row r="27" spans="1:4" ht="12.75">
      <c r="A27" s="7" t="s">
        <v>42</v>
      </c>
      <c r="B27" s="8" t="s">
        <v>43</v>
      </c>
      <c r="C27" s="9">
        <f>SUM(C28)</f>
        <v>9.5</v>
      </c>
      <c r="D27" s="9">
        <f>SUM(D28)</f>
        <v>9.9</v>
      </c>
    </row>
    <row r="28" spans="1:4" ht="12.75">
      <c r="A28" s="11" t="s">
        <v>44</v>
      </c>
      <c r="B28" s="24" t="s">
        <v>45</v>
      </c>
      <c r="C28" s="23">
        <v>9.5</v>
      </c>
      <c r="D28" s="23">
        <v>9.9</v>
      </c>
    </row>
    <row r="29" spans="1:4" ht="12.75">
      <c r="A29" s="30" t="s">
        <v>46</v>
      </c>
      <c r="B29" s="31" t="s">
        <v>47</v>
      </c>
      <c r="C29" s="9">
        <v>6.4</v>
      </c>
      <c r="D29" s="9">
        <v>6.4</v>
      </c>
    </row>
    <row r="30" spans="1:4" ht="12.75">
      <c r="A30" s="32" t="s">
        <v>48</v>
      </c>
      <c r="B30" s="31" t="s">
        <v>49</v>
      </c>
      <c r="C30" s="9">
        <v>18</v>
      </c>
      <c r="D30" s="9">
        <v>18.5</v>
      </c>
    </row>
    <row r="31" spans="1:4" ht="12.75">
      <c r="A31" s="33" t="s">
        <v>50</v>
      </c>
      <c r="B31" s="34" t="s">
        <v>51</v>
      </c>
      <c r="C31" s="9">
        <f>SUM(C32+C34)</f>
        <v>819.6</v>
      </c>
      <c r="D31" s="9">
        <f>SUM(D32+D34)</f>
        <v>819.6</v>
      </c>
    </row>
    <row r="32" spans="1:4" ht="12.75">
      <c r="A32" s="35" t="s">
        <v>52</v>
      </c>
      <c r="B32" s="36" t="s">
        <v>53</v>
      </c>
      <c r="C32" s="9">
        <f>SUM(C33:C33)</f>
        <v>580.6</v>
      </c>
      <c r="D32" s="9">
        <f>SUM(D33:D33)</f>
        <v>580.6</v>
      </c>
    </row>
    <row r="33" spans="1:4" ht="49.5" customHeight="1">
      <c r="A33" s="37" t="s">
        <v>54</v>
      </c>
      <c r="B33" s="38" t="s">
        <v>55</v>
      </c>
      <c r="C33" s="44">
        <v>580.6</v>
      </c>
      <c r="D33" s="44">
        <v>580.6</v>
      </c>
    </row>
    <row r="34" spans="1:4" ht="40.5" customHeight="1">
      <c r="A34" s="40" t="s">
        <v>58</v>
      </c>
      <c r="B34" s="41" t="s">
        <v>59</v>
      </c>
      <c r="C34" s="9">
        <f>SUM(C35:C36)</f>
        <v>239</v>
      </c>
      <c r="D34" s="9">
        <f>SUM(D35:D36)</f>
        <v>239</v>
      </c>
    </row>
    <row r="35" spans="1:4" ht="37.5" customHeight="1">
      <c r="A35" s="42" t="s">
        <v>60</v>
      </c>
      <c r="B35" s="43" t="s">
        <v>61</v>
      </c>
      <c r="C35" s="39">
        <v>206</v>
      </c>
      <c r="D35" s="39">
        <v>206</v>
      </c>
    </row>
    <row r="36" spans="1:4" ht="12.75">
      <c r="A36" s="42" t="s">
        <v>62</v>
      </c>
      <c r="B36" s="43" t="s">
        <v>63</v>
      </c>
      <c r="C36" s="47">
        <v>33</v>
      </c>
      <c r="D36" s="47">
        <v>33</v>
      </c>
    </row>
  </sheetData>
  <sheetProtection selectLockedCells="1" selectUnlockedCells="1"/>
  <mergeCells count="5">
    <mergeCell ref="A2:D2"/>
    <mergeCell ref="A3:D3"/>
    <mergeCell ref="A4:D4"/>
    <mergeCell ref="B5:D5"/>
    <mergeCell ref="A7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C26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15.00390625" style="0" customWidth="1"/>
    <col min="2" max="2" width="21.28125" style="0" customWidth="1"/>
    <col min="3" max="3" width="49.57421875" style="0" customWidth="1"/>
    <col min="4" max="4" width="0.42578125" style="0" customWidth="1"/>
    <col min="5" max="5" width="16.8515625" style="0" customWidth="1"/>
  </cols>
  <sheetData>
    <row r="1" ht="4.5" customHeight="1"/>
    <row r="2" spans="1:3" ht="12.75">
      <c r="A2" s="1" t="s">
        <v>69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 t="s">
        <v>3</v>
      </c>
      <c r="B5" s="1"/>
      <c r="C5" s="1"/>
    </row>
    <row r="6" ht="11.25" customHeight="1"/>
    <row r="7" spans="1:3" ht="75.75" customHeight="1">
      <c r="A7" s="48" t="s">
        <v>70</v>
      </c>
      <c r="B7" s="48"/>
      <c r="C7" s="48"/>
    </row>
    <row r="8" ht="9" customHeight="1"/>
    <row r="9" spans="1:3" ht="106.5" customHeight="1">
      <c r="A9" s="49" t="s">
        <v>71</v>
      </c>
      <c r="B9" s="24" t="s">
        <v>72</v>
      </c>
      <c r="C9" s="24" t="s">
        <v>73</v>
      </c>
    </row>
    <row r="10" spans="1:3" ht="30" customHeight="1">
      <c r="A10" s="5" t="s">
        <v>74</v>
      </c>
      <c r="B10" s="5"/>
      <c r="C10" s="5"/>
    </row>
    <row r="11" spans="1:3" ht="87.75" customHeight="1">
      <c r="A11" s="50">
        <v>751</v>
      </c>
      <c r="B11" s="50" t="s">
        <v>75</v>
      </c>
      <c r="C11" s="24" t="s">
        <v>76</v>
      </c>
    </row>
    <row r="12" spans="1:3" ht="58.5" customHeight="1">
      <c r="A12" s="50">
        <v>751</v>
      </c>
      <c r="B12" s="50" t="s">
        <v>77</v>
      </c>
      <c r="C12" s="24" t="s">
        <v>76</v>
      </c>
    </row>
    <row r="13" spans="1:3" ht="12.75">
      <c r="A13" s="50">
        <v>751</v>
      </c>
      <c r="B13" s="50" t="s">
        <v>78</v>
      </c>
      <c r="C13" s="24" t="s">
        <v>79</v>
      </c>
    </row>
    <row r="14" spans="1:3" ht="75" customHeight="1">
      <c r="A14" s="50">
        <v>751</v>
      </c>
      <c r="B14" s="50" t="s">
        <v>80</v>
      </c>
      <c r="C14" s="24" t="s">
        <v>81</v>
      </c>
    </row>
    <row r="15" spans="1:3" ht="45" customHeight="1">
      <c r="A15" s="50">
        <v>751</v>
      </c>
      <c r="B15" s="50" t="s">
        <v>82</v>
      </c>
      <c r="C15" s="24" t="s">
        <v>83</v>
      </c>
    </row>
    <row r="16" spans="1:3" ht="60.75" customHeight="1">
      <c r="A16" s="50">
        <v>751</v>
      </c>
      <c r="B16" s="50" t="s">
        <v>84</v>
      </c>
      <c r="C16" s="24" t="s">
        <v>85</v>
      </c>
    </row>
    <row r="17" spans="1:3" ht="44.25" customHeight="1">
      <c r="A17" s="50">
        <v>751</v>
      </c>
      <c r="B17" s="50" t="s">
        <v>86</v>
      </c>
      <c r="C17" s="24" t="s">
        <v>87</v>
      </c>
    </row>
    <row r="18" spans="1:3" ht="12.75">
      <c r="A18" s="50">
        <v>751</v>
      </c>
      <c r="B18" s="50" t="s">
        <v>88</v>
      </c>
      <c r="C18" s="24" t="s">
        <v>89</v>
      </c>
    </row>
    <row r="19" spans="1:3" ht="60.75" customHeight="1">
      <c r="A19" s="50">
        <v>751</v>
      </c>
      <c r="B19" s="50" t="s">
        <v>90</v>
      </c>
      <c r="C19" s="24" t="s">
        <v>91</v>
      </c>
    </row>
    <row r="20" spans="1:3" ht="30" customHeight="1">
      <c r="A20" s="50">
        <v>751</v>
      </c>
      <c r="B20" s="50" t="s">
        <v>92</v>
      </c>
      <c r="C20" s="24" t="s">
        <v>93</v>
      </c>
    </row>
    <row r="21" spans="1:3" ht="46.5" customHeight="1">
      <c r="A21" s="50">
        <v>751</v>
      </c>
      <c r="B21" s="50" t="s">
        <v>94</v>
      </c>
      <c r="C21" s="24" t="s">
        <v>63</v>
      </c>
    </row>
    <row r="22" spans="1:3" ht="12.75">
      <c r="A22" s="50">
        <v>751</v>
      </c>
      <c r="B22" s="50" t="s">
        <v>95</v>
      </c>
      <c r="C22" s="24" t="s">
        <v>96</v>
      </c>
    </row>
    <row r="23" spans="1:3" ht="12.75">
      <c r="A23" s="50">
        <v>751</v>
      </c>
      <c r="B23" s="50" t="s">
        <v>97</v>
      </c>
      <c r="C23" s="24" t="s">
        <v>98</v>
      </c>
    </row>
    <row r="24" spans="1:3" ht="48.75" customHeight="1">
      <c r="A24" s="50">
        <v>751</v>
      </c>
      <c r="B24" s="50" t="s">
        <v>99</v>
      </c>
      <c r="C24" s="24" t="s">
        <v>100</v>
      </c>
    </row>
    <row r="25" spans="1:3" ht="30" customHeight="1">
      <c r="A25" s="50">
        <v>751</v>
      </c>
      <c r="B25" s="50" t="s">
        <v>101</v>
      </c>
      <c r="C25" s="24" t="s">
        <v>102</v>
      </c>
    </row>
    <row r="26" spans="1:3" ht="108" customHeight="1">
      <c r="A26" s="50">
        <v>751</v>
      </c>
      <c r="B26" s="50" t="s">
        <v>103</v>
      </c>
      <c r="C26" s="24" t="s">
        <v>104</v>
      </c>
    </row>
  </sheetData>
  <sheetProtection selectLockedCells="1" selectUnlockedCells="1"/>
  <mergeCells count="6">
    <mergeCell ref="A2:C2"/>
    <mergeCell ref="A3:C3"/>
    <mergeCell ref="A4:C4"/>
    <mergeCell ref="A5:C5"/>
    <mergeCell ref="A7:C7"/>
    <mergeCell ref="A10:C10"/>
  </mergeCells>
  <printOptions/>
  <pageMargins left="1.023611111111111" right="0.2361111111111111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2:G16"/>
  <sheetViews>
    <sheetView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15.00390625" style="0" customWidth="1"/>
    <col min="2" max="2" width="26.57421875" style="0" customWidth="1"/>
    <col min="3" max="3" width="44.28125" style="0" customWidth="1"/>
    <col min="4" max="4" width="0.71875" style="0" customWidth="1"/>
  </cols>
  <sheetData>
    <row r="1" ht="4.5" customHeight="1"/>
    <row r="2" spans="2:7" ht="12.75">
      <c r="B2" s="1" t="s">
        <v>105</v>
      </c>
      <c r="C2" s="1"/>
      <c r="D2" s="1"/>
      <c r="E2" s="1"/>
      <c r="F2" s="1"/>
      <c r="G2" s="1"/>
    </row>
    <row r="3" spans="2:7" ht="12.75">
      <c r="B3" s="1" t="s">
        <v>106</v>
      </c>
      <c r="C3" s="1"/>
      <c r="D3" s="1"/>
      <c r="E3" s="1"/>
      <c r="F3" s="1"/>
      <c r="G3" s="1"/>
    </row>
    <row r="4" spans="2:7" ht="12.75">
      <c r="B4" s="1" t="s">
        <v>2</v>
      </c>
      <c r="C4" s="1"/>
      <c r="D4" s="1"/>
      <c r="E4" s="1"/>
      <c r="F4" s="1"/>
      <c r="G4" s="1"/>
    </row>
    <row r="5" spans="2:7" ht="12.75">
      <c r="B5" s="1" t="s">
        <v>3</v>
      </c>
      <c r="C5" s="1"/>
      <c r="D5" s="1"/>
      <c r="E5" s="1"/>
      <c r="F5" s="1"/>
      <c r="G5" s="1"/>
    </row>
    <row r="6" spans="1:7" ht="57" customHeight="1">
      <c r="A6" s="48" t="s">
        <v>107</v>
      </c>
      <c r="B6" s="48"/>
      <c r="C6" s="48"/>
      <c r="D6" s="48"/>
      <c r="E6" s="48"/>
      <c r="F6" s="48"/>
      <c r="G6" s="48"/>
    </row>
    <row r="7" spans="1:7" ht="1.5" customHeight="1">
      <c r="A7" s="48"/>
      <c r="B7" s="48"/>
      <c r="C7" s="48"/>
      <c r="D7" s="48"/>
      <c r="E7" s="48"/>
      <c r="F7" s="48"/>
      <c r="G7" s="48"/>
    </row>
    <row r="8" spans="1:7" ht="30" customHeight="1">
      <c r="A8" s="24" t="s">
        <v>108</v>
      </c>
      <c r="B8" s="24"/>
      <c r="C8" s="51" t="s">
        <v>109</v>
      </c>
      <c r="D8" s="51"/>
      <c r="E8" s="51"/>
      <c r="F8" s="51"/>
      <c r="G8" s="51"/>
    </row>
    <row r="9" spans="1:7" ht="89.25" customHeight="1">
      <c r="A9" s="24" t="s">
        <v>71</v>
      </c>
      <c r="B9" s="24" t="s">
        <v>110</v>
      </c>
      <c r="C9" s="51"/>
      <c r="D9" s="51"/>
      <c r="E9" s="51"/>
      <c r="F9" s="51"/>
      <c r="G9" s="51"/>
    </row>
    <row r="10" spans="1:7" ht="15.75" customHeight="1">
      <c r="A10" s="5" t="s">
        <v>111</v>
      </c>
      <c r="B10" s="5"/>
      <c r="C10" s="5"/>
      <c r="D10" s="5"/>
      <c r="E10" s="5"/>
      <c r="F10" s="5"/>
      <c r="G10" s="5"/>
    </row>
    <row r="11" spans="1:7" s="54" customFormat="1" ht="35.25" customHeight="1">
      <c r="A11" s="52">
        <v>751</v>
      </c>
      <c r="B11" s="50" t="s">
        <v>86</v>
      </c>
      <c r="C11" s="53" t="s">
        <v>55</v>
      </c>
      <c r="D11" s="53"/>
      <c r="E11" s="53"/>
      <c r="F11" s="53"/>
      <c r="G11" s="53"/>
    </row>
    <row r="12" spans="1:7" s="54" customFormat="1" ht="30.75" customHeight="1">
      <c r="A12" s="52">
        <v>751</v>
      </c>
      <c r="B12" s="50" t="s">
        <v>112</v>
      </c>
      <c r="C12" s="55" t="s">
        <v>57</v>
      </c>
      <c r="D12" s="55"/>
      <c r="E12" s="55"/>
      <c r="F12" s="55"/>
      <c r="G12" s="55"/>
    </row>
    <row r="13" spans="1:7" s="54" customFormat="1" ht="38.25" customHeight="1">
      <c r="A13" s="52">
        <v>751</v>
      </c>
      <c r="B13" s="50" t="s">
        <v>113</v>
      </c>
      <c r="C13" s="56" t="s">
        <v>114</v>
      </c>
      <c r="D13" s="56"/>
      <c r="E13" s="56"/>
      <c r="F13" s="56"/>
      <c r="G13" s="56"/>
    </row>
    <row r="14" spans="1:7" s="54" customFormat="1" ht="31.5" customHeight="1">
      <c r="A14" s="52">
        <v>751</v>
      </c>
      <c r="B14" s="50" t="s">
        <v>115</v>
      </c>
      <c r="C14" s="56" t="s">
        <v>63</v>
      </c>
      <c r="D14" s="56"/>
      <c r="E14" s="56"/>
      <c r="F14" s="56"/>
      <c r="G14" s="56"/>
    </row>
    <row r="15" spans="1:7" s="54" customFormat="1" ht="48.75" customHeight="1">
      <c r="A15" s="52">
        <v>751</v>
      </c>
      <c r="B15" s="50" t="s">
        <v>116</v>
      </c>
      <c r="C15" s="56" t="s">
        <v>117</v>
      </c>
      <c r="D15" s="56"/>
      <c r="E15" s="56"/>
      <c r="F15" s="56"/>
      <c r="G15" s="56"/>
    </row>
    <row r="16" spans="1:7" ht="61.5" customHeight="1">
      <c r="A16" s="50">
        <v>751</v>
      </c>
      <c r="B16" s="11" t="s">
        <v>118</v>
      </c>
      <c r="C16" s="57" t="s">
        <v>119</v>
      </c>
      <c r="D16" s="57"/>
      <c r="E16" s="57"/>
      <c r="F16" s="57"/>
      <c r="G16" s="57"/>
    </row>
  </sheetData>
  <sheetProtection selectLockedCells="1" selectUnlockedCells="1"/>
  <mergeCells count="14">
    <mergeCell ref="B2:G2"/>
    <mergeCell ref="B3:G3"/>
    <mergeCell ref="B4:G4"/>
    <mergeCell ref="B5:G5"/>
    <mergeCell ref="A6:G7"/>
    <mergeCell ref="A8:B8"/>
    <mergeCell ref="C8:G9"/>
    <mergeCell ref="A10:G10"/>
    <mergeCell ref="C11:G11"/>
    <mergeCell ref="C12:G12"/>
    <mergeCell ref="C13:G13"/>
    <mergeCell ref="C14:G14"/>
    <mergeCell ref="C15:G15"/>
    <mergeCell ref="C16:G16"/>
  </mergeCells>
  <printOptions/>
  <pageMargins left="0.9840277777777777" right="0" top="0.5902777777777778" bottom="0" header="0.5118055555555555" footer="0.5118055555555555"/>
  <pageSetup horizontalDpi="300" verticalDpi="3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D16"/>
  <sheetViews>
    <sheetView view="pageBreakPreview" zoomScaleNormal="120" zoomScaleSheetLayoutView="100" workbookViewId="0" topLeftCell="A1">
      <selection activeCell="D9" sqref="D9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25.421875" style="0" customWidth="1"/>
    <col min="4" max="4" width="45.7109375" style="0" customWidth="1"/>
    <col min="5" max="5" width="0.71875" style="0" customWidth="1"/>
  </cols>
  <sheetData>
    <row r="1" ht="4.5" customHeight="1"/>
    <row r="2" spans="2:4" ht="12.75">
      <c r="B2" s="1" t="s">
        <v>120</v>
      </c>
      <c r="C2" s="1"/>
      <c r="D2" s="1"/>
    </row>
    <row r="3" spans="2:4" ht="12.75">
      <c r="B3" s="1" t="s">
        <v>1</v>
      </c>
      <c r="C3" s="1"/>
      <c r="D3" s="1"/>
    </row>
    <row r="4" spans="2:4" ht="12.75">
      <c r="B4" s="58" t="s">
        <v>2</v>
      </c>
      <c r="C4" s="58"/>
      <c r="D4" s="58"/>
    </row>
    <row r="5" spans="2:4" ht="12.75">
      <c r="B5" s="1" t="s">
        <v>3</v>
      </c>
      <c r="C5" s="1"/>
      <c r="D5" s="1"/>
    </row>
    <row r="6" spans="3:4" ht="12.75">
      <c r="C6" s="59"/>
      <c r="D6" s="59"/>
    </row>
    <row r="7" spans="2:4" ht="57" customHeight="1">
      <c r="B7" s="60" t="s">
        <v>121</v>
      </c>
      <c r="C7" s="60"/>
      <c r="D7" s="60"/>
    </row>
    <row r="8" spans="2:4" ht="10.5" customHeight="1">
      <c r="B8" s="60"/>
      <c r="C8" s="60"/>
      <c r="D8" s="60"/>
    </row>
    <row r="9" spans="2:4" ht="30" customHeight="1">
      <c r="B9" s="24" t="s">
        <v>108</v>
      </c>
      <c r="C9" s="24"/>
      <c r="D9" s="51" t="s">
        <v>122</v>
      </c>
    </row>
    <row r="10" spans="2:4" ht="74.25" customHeight="1">
      <c r="B10" s="24" t="s">
        <v>123</v>
      </c>
      <c r="C10" s="24" t="s">
        <v>124</v>
      </c>
      <c r="D10" s="51"/>
    </row>
    <row r="11" spans="2:4" ht="43.5" customHeight="1">
      <c r="B11" s="49">
        <v>751</v>
      </c>
      <c r="C11" s="49" t="s">
        <v>125</v>
      </c>
      <c r="D11" s="61" t="s">
        <v>126</v>
      </c>
    </row>
    <row r="12" spans="2:4" ht="45.75" customHeight="1">
      <c r="B12" s="49">
        <v>751</v>
      </c>
      <c r="C12" s="49" t="s">
        <v>127</v>
      </c>
      <c r="D12" s="62" t="s">
        <v>128</v>
      </c>
    </row>
    <row r="13" spans="2:4" ht="60.75" customHeight="1">
      <c r="B13" s="49">
        <v>751</v>
      </c>
      <c r="C13" s="49" t="s">
        <v>129</v>
      </c>
      <c r="D13" s="62" t="s">
        <v>130</v>
      </c>
    </row>
    <row r="14" spans="2:4" ht="60.75" customHeight="1">
      <c r="B14" s="49">
        <v>751</v>
      </c>
      <c r="C14" s="49" t="s">
        <v>131</v>
      </c>
      <c r="D14" s="61" t="s">
        <v>132</v>
      </c>
    </row>
    <row r="15" spans="2:4" ht="30.75" customHeight="1">
      <c r="B15" s="11" t="s">
        <v>133</v>
      </c>
      <c r="C15" s="50" t="s">
        <v>134</v>
      </c>
      <c r="D15" s="24" t="s">
        <v>135</v>
      </c>
    </row>
    <row r="16" spans="2:4" ht="12.75">
      <c r="B16" s="50">
        <v>751</v>
      </c>
      <c r="C16" s="50" t="s">
        <v>136</v>
      </c>
      <c r="D16" s="24" t="s">
        <v>137</v>
      </c>
    </row>
  </sheetData>
  <sheetProtection selectLockedCells="1" selectUnlockedCells="1"/>
  <mergeCells count="8">
    <mergeCell ref="B2:D2"/>
    <mergeCell ref="B3:D3"/>
    <mergeCell ref="B4:D4"/>
    <mergeCell ref="B5:D5"/>
    <mergeCell ref="C6:D6"/>
    <mergeCell ref="B7:D8"/>
    <mergeCell ref="B9:C9"/>
    <mergeCell ref="D9:D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D25"/>
  <sheetViews>
    <sheetView view="pageBreakPreview" zoomScaleNormal="120" zoomScaleSheetLayoutView="100" workbookViewId="0" topLeftCell="A7">
      <selection activeCell="D21" sqref="D21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2.75">
      <c r="B2" s="1" t="s">
        <v>138</v>
      </c>
      <c r="C2" s="1"/>
      <c r="D2" s="1"/>
    </row>
    <row r="3" spans="2:4" ht="12.75">
      <c r="B3" s="1" t="s">
        <v>1</v>
      </c>
      <c r="C3" s="1"/>
      <c r="D3" s="1"/>
    </row>
    <row r="4" spans="2:4" ht="12.75">
      <c r="B4" s="1" t="s">
        <v>139</v>
      </c>
      <c r="C4" s="1"/>
      <c r="D4" s="1"/>
    </row>
    <row r="5" spans="2:4" ht="12.75">
      <c r="B5" s="1" t="s">
        <v>140</v>
      </c>
      <c r="C5" s="1"/>
      <c r="D5" s="1"/>
    </row>
    <row r="7" spans="2:4" ht="39" customHeight="1">
      <c r="B7" s="48" t="s">
        <v>141</v>
      </c>
      <c r="C7" s="48"/>
      <c r="D7" s="48"/>
    </row>
    <row r="8" spans="2:4" ht="9.75" customHeight="1">
      <c r="B8" s="63"/>
      <c r="C8" s="63"/>
      <c r="D8" s="64"/>
    </row>
    <row r="9" spans="2:4" ht="23.25" customHeight="1">
      <c r="B9" s="4" t="s">
        <v>142</v>
      </c>
      <c r="C9" s="4" t="s">
        <v>143</v>
      </c>
      <c r="D9" s="4" t="s">
        <v>7</v>
      </c>
    </row>
    <row r="10" spans="2:4" ht="29.25" customHeight="1">
      <c r="B10" s="65" t="s">
        <v>144</v>
      </c>
      <c r="C10" s="4" t="s">
        <v>145</v>
      </c>
      <c r="D10" s="4">
        <v>329.5</v>
      </c>
    </row>
    <row r="11" spans="2:4" ht="47.25" customHeight="1">
      <c r="B11" s="66" t="s">
        <v>146</v>
      </c>
      <c r="C11" s="51" t="s">
        <v>147</v>
      </c>
      <c r="D11" s="51">
        <v>329.5</v>
      </c>
    </row>
    <row r="12" spans="2:4" ht="62.25" customHeight="1">
      <c r="B12" s="66" t="s">
        <v>148</v>
      </c>
      <c r="C12" s="51" t="s">
        <v>149</v>
      </c>
      <c r="D12" s="51">
        <v>329.5</v>
      </c>
    </row>
    <row r="13" spans="2:4" ht="46.5" customHeight="1">
      <c r="B13" s="65" t="s">
        <v>150</v>
      </c>
      <c r="C13" s="4" t="s">
        <v>151</v>
      </c>
      <c r="D13" s="67">
        <v>0</v>
      </c>
    </row>
    <row r="14" spans="2:4" ht="62.25" customHeight="1">
      <c r="B14" s="66" t="s">
        <v>152</v>
      </c>
      <c r="C14" s="51" t="s">
        <v>153</v>
      </c>
      <c r="D14" s="68">
        <v>0</v>
      </c>
    </row>
    <row r="15" spans="2:4" ht="60" customHeight="1">
      <c r="B15" s="66" t="s">
        <v>154</v>
      </c>
      <c r="C15" s="51" t="s">
        <v>155</v>
      </c>
      <c r="D15" s="68">
        <v>0</v>
      </c>
    </row>
    <row r="16" spans="2:4" s="6" customFormat="1" ht="33" customHeight="1">
      <c r="B16" s="65" t="s">
        <v>156</v>
      </c>
      <c r="C16" s="4" t="s">
        <v>157</v>
      </c>
      <c r="D16" s="67">
        <v>0</v>
      </c>
    </row>
    <row r="17" spans="2:4" s="69" customFormat="1" ht="12.75">
      <c r="B17" s="70" t="s">
        <v>158</v>
      </c>
      <c r="C17" s="71" t="s">
        <v>159</v>
      </c>
      <c r="D17" s="72">
        <f>SUM(D20)</f>
        <v>-8295.7</v>
      </c>
    </row>
    <row r="18" spans="2:4" ht="12.75">
      <c r="B18" s="73" t="s">
        <v>160</v>
      </c>
      <c r="C18" s="71" t="s">
        <v>161</v>
      </c>
      <c r="D18" s="72">
        <f>SUM(D19)</f>
        <v>-8295.7</v>
      </c>
    </row>
    <row r="19" spans="2:4" s="6" customFormat="1" ht="12.75">
      <c r="B19" s="73" t="s">
        <v>162</v>
      </c>
      <c r="C19" s="71" t="s">
        <v>163</v>
      </c>
      <c r="D19" s="72">
        <f>SUM(D20)</f>
        <v>-8295.7</v>
      </c>
    </row>
    <row r="20" spans="2:4" ht="12.75">
      <c r="B20" s="73" t="s">
        <v>164</v>
      </c>
      <c r="C20" s="71" t="s">
        <v>165</v>
      </c>
      <c r="D20" s="72">
        <v>-8295.7</v>
      </c>
    </row>
    <row r="21" spans="2:4" s="6" customFormat="1" ht="15" customHeight="1">
      <c r="B21" s="74" t="s">
        <v>166</v>
      </c>
      <c r="C21" s="75" t="s">
        <v>167</v>
      </c>
      <c r="D21" s="76">
        <f>SUM(D22)</f>
        <v>8295.7</v>
      </c>
    </row>
    <row r="22" spans="2:4" ht="12.75">
      <c r="B22" s="73" t="s">
        <v>168</v>
      </c>
      <c r="C22" s="71" t="s">
        <v>169</v>
      </c>
      <c r="D22" s="72">
        <f>SUM(D24)</f>
        <v>8295.7</v>
      </c>
    </row>
    <row r="23" spans="2:4" ht="12.75">
      <c r="B23" s="73" t="s">
        <v>170</v>
      </c>
      <c r="C23" s="71" t="s">
        <v>171</v>
      </c>
      <c r="D23" s="72">
        <f>SUM(D24)</f>
        <v>8295.7</v>
      </c>
    </row>
    <row r="24" spans="2:4" s="6" customFormat="1" ht="30" customHeight="1">
      <c r="B24" s="73" t="s">
        <v>172</v>
      </c>
      <c r="C24" s="77" t="s">
        <v>173</v>
      </c>
      <c r="D24" s="72">
        <v>8295.7</v>
      </c>
    </row>
    <row r="25" spans="2:4" s="6" customFormat="1" ht="31.5" customHeight="1">
      <c r="B25" s="74" t="s">
        <v>174</v>
      </c>
      <c r="C25" s="78" t="s">
        <v>175</v>
      </c>
      <c r="D25" s="76">
        <v>329.5</v>
      </c>
    </row>
  </sheetData>
  <sheetProtection selectLockedCells="1" selectUnlockedCells="1"/>
  <mergeCells count="5">
    <mergeCell ref="B2:D2"/>
    <mergeCell ref="B3:D3"/>
    <mergeCell ref="B4:D4"/>
    <mergeCell ref="B5:D5"/>
    <mergeCell ref="B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B2:E25"/>
  <sheetViews>
    <sheetView view="pageBreakPreview" zoomScaleSheetLayoutView="100" workbookViewId="0" topLeftCell="A7">
      <selection activeCell="D15" sqref="D15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5" width="17.57421875" style="0" customWidth="1"/>
  </cols>
  <sheetData>
    <row r="1" ht="4.5" customHeight="1"/>
    <row r="2" spans="2:5" ht="12.75">
      <c r="B2" s="1" t="s">
        <v>176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 t="s">
        <v>177</v>
      </c>
      <c r="C4" s="1"/>
      <c r="D4" s="1"/>
      <c r="E4" s="1"/>
    </row>
    <row r="5" spans="2:5" ht="12.75">
      <c r="B5" s="1" t="s">
        <v>3</v>
      </c>
      <c r="C5" s="1"/>
      <c r="D5" s="1"/>
      <c r="E5" s="1"/>
    </row>
    <row r="7" spans="2:5" ht="57" customHeight="1">
      <c r="B7" s="48" t="s">
        <v>178</v>
      </c>
      <c r="C7" s="48"/>
      <c r="D7" s="48"/>
      <c r="E7" s="48"/>
    </row>
    <row r="8" spans="2:5" ht="9.75" customHeight="1">
      <c r="B8" s="63"/>
      <c r="C8" s="63"/>
      <c r="D8" s="64"/>
      <c r="E8" s="64"/>
    </row>
    <row r="9" spans="2:5" ht="40.5" customHeight="1">
      <c r="B9" s="4" t="s">
        <v>142</v>
      </c>
      <c r="C9" s="4" t="s">
        <v>143</v>
      </c>
      <c r="D9" s="4" t="s">
        <v>179</v>
      </c>
      <c r="E9" s="4" t="s">
        <v>180</v>
      </c>
    </row>
    <row r="10" spans="2:5" ht="29.25" customHeight="1">
      <c r="B10" s="65" t="s">
        <v>144</v>
      </c>
      <c r="C10" s="4" t="s">
        <v>145</v>
      </c>
      <c r="D10" s="72">
        <v>338.6</v>
      </c>
      <c r="E10" s="72">
        <v>348.3</v>
      </c>
    </row>
    <row r="11" spans="2:5" ht="47.25" customHeight="1">
      <c r="B11" s="66" t="s">
        <v>146</v>
      </c>
      <c r="C11" s="51" t="s">
        <v>147</v>
      </c>
      <c r="D11" s="72">
        <v>668.1</v>
      </c>
      <c r="E11" s="72">
        <v>686.9</v>
      </c>
    </row>
    <row r="12" spans="2:5" ht="62.25" customHeight="1">
      <c r="B12" s="66" t="s">
        <v>148</v>
      </c>
      <c r="C12" s="51" t="s">
        <v>149</v>
      </c>
      <c r="D12" s="72">
        <v>668.1</v>
      </c>
      <c r="E12" s="72">
        <v>686.9</v>
      </c>
    </row>
    <row r="13" spans="2:5" ht="46.5" customHeight="1">
      <c r="B13" s="65" t="s">
        <v>150</v>
      </c>
      <c r="C13" s="4" t="s">
        <v>151</v>
      </c>
      <c r="D13" s="67">
        <v>0</v>
      </c>
      <c r="E13" s="67">
        <v>0</v>
      </c>
    </row>
    <row r="14" spans="2:5" ht="62.25" customHeight="1">
      <c r="B14" s="66" t="s">
        <v>152</v>
      </c>
      <c r="C14" s="51" t="s">
        <v>153</v>
      </c>
      <c r="D14" s="68">
        <v>0</v>
      </c>
      <c r="E14" s="68">
        <v>0</v>
      </c>
    </row>
    <row r="15" spans="2:5" ht="60" customHeight="1">
      <c r="B15" s="66" t="s">
        <v>154</v>
      </c>
      <c r="C15" s="51" t="s">
        <v>155</v>
      </c>
      <c r="D15" s="68">
        <v>329.5</v>
      </c>
      <c r="E15" s="68">
        <v>338.6</v>
      </c>
    </row>
    <row r="16" spans="2:5" s="6" customFormat="1" ht="33" customHeight="1">
      <c r="B16" s="65" t="s">
        <v>156</v>
      </c>
      <c r="C16" s="4" t="s">
        <v>157</v>
      </c>
      <c r="D16" s="67">
        <v>0</v>
      </c>
      <c r="E16" s="67">
        <v>0</v>
      </c>
    </row>
    <row r="17" spans="2:5" s="69" customFormat="1" ht="12.75">
      <c r="B17" s="70" t="s">
        <v>158</v>
      </c>
      <c r="C17" s="71" t="s">
        <v>159</v>
      </c>
      <c r="D17" s="72">
        <f>SUM(D20)</f>
        <v>-7930.4</v>
      </c>
      <c r="E17" s="72">
        <f>SUM(E20)</f>
        <v>-8133.8</v>
      </c>
    </row>
    <row r="18" spans="2:5" ht="12.75">
      <c r="B18" s="73" t="s">
        <v>160</v>
      </c>
      <c r="C18" s="71" t="s">
        <v>161</v>
      </c>
      <c r="D18" s="72">
        <f>SUM(D19)</f>
        <v>-7930.4</v>
      </c>
      <c r="E18" s="72">
        <f>SUM(E19)</f>
        <v>-8133.8</v>
      </c>
    </row>
    <row r="19" spans="2:5" s="6" customFormat="1" ht="12.75">
      <c r="B19" s="73" t="s">
        <v>162</v>
      </c>
      <c r="C19" s="71" t="s">
        <v>163</v>
      </c>
      <c r="D19" s="72">
        <f>SUM(D20)</f>
        <v>-7930.4</v>
      </c>
      <c r="E19" s="72">
        <f>SUM(E20)</f>
        <v>-8133.8</v>
      </c>
    </row>
    <row r="20" spans="2:5" ht="12.75">
      <c r="B20" s="73" t="s">
        <v>164</v>
      </c>
      <c r="C20" s="71" t="s">
        <v>165</v>
      </c>
      <c r="D20" s="72">
        <v>-7930.4</v>
      </c>
      <c r="E20" s="72">
        <v>-8133.8</v>
      </c>
    </row>
    <row r="21" spans="2:5" s="6" customFormat="1" ht="15" customHeight="1">
      <c r="B21" s="74" t="s">
        <v>166</v>
      </c>
      <c r="C21" s="75" t="s">
        <v>167</v>
      </c>
      <c r="D21" s="76">
        <f>SUM(D22)</f>
        <v>7930.4</v>
      </c>
      <c r="E21" s="76">
        <f>SUM(E22)</f>
        <v>8133.8</v>
      </c>
    </row>
    <row r="22" spans="2:5" ht="12.75">
      <c r="B22" s="73" t="s">
        <v>168</v>
      </c>
      <c r="C22" s="71" t="s">
        <v>169</v>
      </c>
      <c r="D22" s="72">
        <f>SUM(D24)</f>
        <v>7930.4</v>
      </c>
      <c r="E22" s="72">
        <f>SUM(E24)</f>
        <v>8133.8</v>
      </c>
    </row>
    <row r="23" spans="2:5" ht="12.75">
      <c r="B23" s="73" t="s">
        <v>170</v>
      </c>
      <c r="C23" s="71" t="s">
        <v>171</v>
      </c>
      <c r="D23" s="72">
        <f>SUM(D24)</f>
        <v>7930.4</v>
      </c>
      <c r="E23" s="72">
        <f>SUM(E24)</f>
        <v>8133.8</v>
      </c>
    </row>
    <row r="24" spans="2:5" s="6" customFormat="1" ht="30" customHeight="1">
      <c r="B24" s="73" t="s">
        <v>172</v>
      </c>
      <c r="C24" s="77" t="s">
        <v>173</v>
      </c>
      <c r="D24" s="72">
        <v>7930.4</v>
      </c>
      <c r="E24" s="72">
        <v>8133.8</v>
      </c>
    </row>
    <row r="25" spans="2:5" s="6" customFormat="1" ht="31.5" customHeight="1">
      <c r="B25" s="74" t="s">
        <v>174</v>
      </c>
      <c r="C25" s="78" t="s">
        <v>175</v>
      </c>
      <c r="D25" s="76">
        <v>338.6</v>
      </c>
      <c r="E25" s="76">
        <v>348.3</v>
      </c>
    </row>
  </sheetData>
  <sheetProtection selectLockedCells="1" selectUnlockedCells="1"/>
  <mergeCells count="5">
    <mergeCell ref="B2:E2"/>
    <mergeCell ref="B3:E3"/>
    <mergeCell ref="B4:E4"/>
    <mergeCell ref="B5:E5"/>
    <mergeCell ref="B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E29"/>
  <sheetViews>
    <sheetView view="pageBreakPreview" zoomScaleNormal="120" zoomScaleSheetLayoutView="100" workbookViewId="0" topLeftCell="A7">
      <selection activeCell="E16" sqref="E16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2.75">
      <c r="B2" s="1" t="s">
        <v>181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 t="s">
        <v>2</v>
      </c>
      <c r="C4" s="1"/>
      <c r="D4" s="1"/>
      <c r="E4" s="1"/>
    </row>
    <row r="5" spans="2:5" ht="12.75">
      <c r="B5" s="1" t="s">
        <v>182</v>
      </c>
      <c r="C5" s="1"/>
      <c r="D5" s="1"/>
      <c r="E5" s="1"/>
    </row>
    <row r="7" spans="2:5" ht="74.25" customHeight="1">
      <c r="B7" s="48" t="s">
        <v>183</v>
      </c>
      <c r="C7" s="48"/>
      <c r="D7" s="48"/>
      <c r="E7" s="48"/>
    </row>
    <row r="8" spans="2:5" ht="9.75" customHeight="1">
      <c r="B8" s="63"/>
      <c r="C8" s="63"/>
      <c r="D8" s="64"/>
      <c r="E8" s="64"/>
    </row>
    <row r="9" spans="2:5" s="79" customFormat="1" ht="17.25" customHeight="1">
      <c r="B9" s="80" t="s">
        <v>184</v>
      </c>
      <c r="C9" s="80" t="s">
        <v>185</v>
      </c>
      <c r="D9" s="80" t="s">
        <v>186</v>
      </c>
      <c r="E9" s="80" t="s">
        <v>187</v>
      </c>
    </row>
    <row r="10" spans="2:5" s="6" customFormat="1" ht="18" customHeight="1">
      <c r="B10" s="81" t="s">
        <v>188</v>
      </c>
      <c r="C10" s="82"/>
      <c r="D10" s="82"/>
      <c r="E10" s="9">
        <f>SUM(E11+E16+E18+E21+E23+E25+E27)</f>
        <v>8295.7</v>
      </c>
    </row>
    <row r="11" spans="2:5" s="83" customFormat="1" ht="12.75">
      <c r="B11" s="84" t="s">
        <v>189</v>
      </c>
      <c r="C11" s="85" t="s">
        <v>190</v>
      </c>
      <c r="D11" s="86"/>
      <c r="E11" s="87">
        <f>SUM(E12+E13+E14+E15)</f>
        <v>4285.200000000001</v>
      </c>
    </row>
    <row r="12" spans="2:5" s="69" customFormat="1" ht="12.75">
      <c r="B12" s="88" t="s">
        <v>191</v>
      </c>
      <c r="C12" s="89" t="s">
        <v>190</v>
      </c>
      <c r="D12" s="90" t="s">
        <v>192</v>
      </c>
      <c r="E12" s="39">
        <v>656.8</v>
      </c>
    </row>
    <row r="13" spans="2:5" ht="12.75">
      <c r="B13" s="88" t="s">
        <v>193</v>
      </c>
      <c r="C13" s="89" t="s">
        <v>190</v>
      </c>
      <c r="D13" s="90" t="s">
        <v>194</v>
      </c>
      <c r="E13" s="23">
        <v>2987.3</v>
      </c>
    </row>
    <row r="14" spans="2:5" s="69" customFormat="1" ht="12.75">
      <c r="B14" s="91" t="s">
        <v>195</v>
      </c>
      <c r="C14" s="89" t="s">
        <v>190</v>
      </c>
      <c r="D14" s="90" t="s">
        <v>196</v>
      </c>
      <c r="E14" s="39">
        <v>50</v>
      </c>
    </row>
    <row r="15" spans="2:5" s="69" customFormat="1" ht="16.5" customHeight="1">
      <c r="B15" s="56" t="s">
        <v>197</v>
      </c>
      <c r="C15" s="89" t="s">
        <v>190</v>
      </c>
      <c r="D15" s="90" t="s">
        <v>198</v>
      </c>
      <c r="E15" s="39">
        <v>591.1</v>
      </c>
    </row>
    <row r="16" spans="2:5" s="83" customFormat="1" ht="12.75">
      <c r="B16" s="84" t="s">
        <v>199</v>
      </c>
      <c r="C16" s="85" t="s">
        <v>192</v>
      </c>
      <c r="D16" s="86"/>
      <c r="E16" s="87">
        <f>SUM(E17)</f>
        <v>206</v>
      </c>
    </row>
    <row r="17" spans="2:5" s="69" customFormat="1" ht="12.75">
      <c r="B17" s="88" t="s">
        <v>200</v>
      </c>
      <c r="C17" s="89" t="s">
        <v>192</v>
      </c>
      <c r="D17" s="90" t="s">
        <v>201</v>
      </c>
      <c r="E17" s="39">
        <v>206</v>
      </c>
    </row>
    <row r="18" spans="2:5" s="83" customFormat="1" ht="44.25" customHeight="1">
      <c r="B18" s="92" t="s">
        <v>202</v>
      </c>
      <c r="C18" s="85" t="s">
        <v>201</v>
      </c>
      <c r="D18" s="86"/>
      <c r="E18" s="87">
        <f>SUM(E19+E20)</f>
        <v>10.8</v>
      </c>
    </row>
    <row r="19" spans="2:5" s="69" customFormat="1" ht="12.75">
      <c r="B19" s="93" t="s">
        <v>203</v>
      </c>
      <c r="C19" s="89" t="s">
        <v>201</v>
      </c>
      <c r="D19" s="90" t="s">
        <v>204</v>
      </c>
      <c r="E19" s="39">
        <v>5</v>
      </c>
    </row>
    <row r="20" spans="2:5" s="69" customFormat="1" ht="12.75">
      <c r="B20" s="56" t="s">
        <v>205</v>
      </c>
      <c r="C20" s="89" t="s">
        <v>201</v>
      </c>
      <c r="D20" s="90" t="s">
        <v>206</v>
      </c>
      <c r="E20" s="39">
        <v>5.8</v>
      </c>
    </row>
    <row r="21" spans="2:5" s="83" customFormat="1" ht="12.75">
      <c r="B21" s="92" t="s">
        <v>207</v>
      </c>
      <c r="C21" s="85" t="s">
        <v>194</v>
      </c>
      <c r="D21" s="86"/>
      <c r="E21" s="87">
        <f>SUM(E22:E22)</f>
        <v>2754.2</v>
      </c>
    </row>
    <row r="22" spans="2:5" s="69" customFormat="1" ht="12.75">
      <c r="B22" s="88" t="s">
        <v>208</v>
      </c>
      <c r="C22" s="89" t="s">
        <v>194</v>
      </c>
      <c r="D22" s="90" t="s">
        <v>204</v>
      </c>
      <c r="E22" s="39">
        <v>2754.2</v>
      </c>
    </row>
    <row r="23" spans="2:5" s="83" customFormat="1" ht="12.75">
      <c r="B23" s="84" t="s">
        <v>209</v>
      </c>
      <c r="C23" s="85" t="s">
        <v>210</v>
      </c>
      <c r="D23" s="86"/>
      <c r="E23" s="87">
        <f>SUM(E24)</f>
        <v>338</v>
      </c>
    </row>
    <row r="24" spans="2:5" ht="12.75">
      <c r="B24" s="91" t="s">
        <v>211</v>
      </c>
      <c r="C24" s="89" t="s">
        <v>210</v>
      </c>
      <c r="D24" s="90" t="s">
        <v>201</v>
      </c>
      <c r="E24" s="23">
        <v>338</v>
      </c>
    </row>
    <row r="25" spans="2:5" s="83" customFormat="1" ht="12.75">
      <c r="B25" s="94" t="s">
        <v>212</v>
      </c>
      <c r="C25" s="85" t="s">
        <v>213</v>
      </c>
      <c r="D25" s="86"/>
      <c r="E25" s="87">
        <f>SUM(E26)</f>
        <v>495</v>
      </c>
    </row>
    <row r="26" spans="2:5" ht="12.75">
      <c r="B26" s="88" t="s">
        <v>214</v>
      </c>
      <c r="C26" s="89" t="s">
        <v>213</v>
      </c>
      <c r="D26" s="90" t="s">
        <v>190</v>
      </c>
      <c r="E26" s="23">
        <v>495</v>
      </c>
    </row>
    <row r="27" spans="2:5" s="95" customFormat="1" ht="12.75">
      <c r="B27" s="96" t="s">
        <v>215</v>
      </c>
      <c r="C27" s="85" t="s">
        <v>216</v>
      </c>
      <c r="D27" s="97"/>
      <c r="E27" s="87">
        <f>SUM(E28:E29)</f>
        <v>206.5</v>
      </c>
    </row>
    <row r="28" spans="2:5" ht="12.75">
      <c r="B28" s="98" t="s">
        <v>217</v>
      </c>
      <c r="C28" s="89" t="s">
        <v>216</v>
      </c>
      <c r="D28" s="90" t="s">
        <v>190</v>
      </c>
      <c r="E28" s="23">
        <v>51.3</v>
      </c>
    </row>
    <row r="29" spans="2:5" s="99" customFormat="1" ht="12.75">
      <c r="B29" s="100" t="s">
        <v>218</v>
      </c>
      <c r="C29" s="101" t="s">
        <v>216</v>
      </c>
      <c r="D29" s="102" t="s">
        <v>201</v>
      </c>
      <c r="E29" s="103">
        <v>155.2</v>
      </c>
    </row>
  </sheetData>
  <sheetProtection selectLockedCells="1" selectUnlockedCells="1"/>
  <mergeCells count="5">
    <mergeCell ref="B2:E2"/>
    <mergeCell ref="B3:E3"/>
    <mergeCell ref="B4:E4"/>
    <mergeCell ref="B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E30"/>
  <sheetViews>
    <sheetView view="pageBreakPreview" zoomScaleSheetLayoutView="100" workbookViewId="0" topLeftCell="A5">
      <selection activeCell="E16" sqref="E16"/>
    </sheetView>
  </sheetViews>
  <sheetFormatPr defaultColWidth="9.140625" defaultRowHeight="15"/>
  <cols>
    <col min="1" max="1" width="37.140625" style="0" customWidth="1"/>
    <col min="2" max="5" width="15.7109375" style="0" customWidth="1"/>
  </cols>
  <sheetData>
    <row r="1" ht="4.5" customHeight="1"/>
    <row r="2" spans="1:5" ht="12.75">
      <c r="A2" s="1" t="s">
        <v>219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177</v>
      </c>
      <c r="B4" s="1"/>
      <c r="C4" s="1"/>
      <c r="D4" s="1"/>
      <c r="E4" s="1"/>
    </row>
    <row r="5" spans="2:5" ht="12.75">
      <c r="B5" s="1" t="s">
        <v>220</v>
      </c>
      <c r="C5" s="1"/>
      <c r="D5" s="1"/>
      <c r="E5" s="1"/>
    </row>
    <row r="7" spans="1:5" ht="74.25" customHeight="1">
      <c r="A7" s="48" t="s">
        <v>221</v>
      </c>
      <c r="B7" s="48"/>
      <c r="C7" s="48"/>
      <c r="D7" s="48"/>
      <c r="E7" s="48"/>
    </row>
    <row r="8" spans="1:5" ht="9.75" customHeight="1">
      <c r="A8" s="63"/>
      <c r="B8" s="63"/>
      <c r="C8" s="64"/>
      <c r="D8" s="64"/>
      <c r="E8" s="64"/>
    </row>
    <row r="9" spans="1:5" s="79" customFormat="1" ht="31.5" customHeight="1">
      <c r="A9" s="80" t="s">
        <v>184</v>
      </c>
      <c r="B9" s="80" t="s">
        <v>185</v>
      </c>
      <c r="C9" s="80" t="s">
        <v>186</v>
      </c>
      <c r="D9" s="80" t="s">
        <v>222</v>
      </c>
      <c r="E9" s="80" t="s">
        <v>223</v>
      </c>
    </row>
    <row r="10" spans="1:5" s="6" customFormat="1" ht="18" customHeight="1">
      <c r="A10" s="81" t="s">
        <v>188</v>
      </c>
      <c r="B10" s="82"/>
      <c r="C10" s="82"/>
      <c r="D10" s="9">
        <f>SUM(D11+D17+D19+D22+D24+D26+D28)</f>
        <v>7930.400000000001</v>
      </c>
      <c r="E10" s="9">
        <f>SUM(E11+E17+E19+E22+E24+E26+E28)</f>
        <v>8133.8</v>
      </c>
    </row>
    <row r="11" spans="1:5" s="83" customFormat="1" ht="12.75">
      <c r="A11" s="84" t="s">
        <v>189</v>
      </c>
      <c r="B11" s="85" t="s">
        <v>190</v>
      </c>
      <c r="C11" s="86"/>
      <c r="D11" s="87">
        <f>SUM(D12:D16)</f>
        <v>4116.1</v>
      </c>
      <c r="E11" s="87">
        <f>SUM(E12:E16)</f>
        <v>4357.2</v>
      </c>
    </row>
    <row r="12" spans="1:5" s="69" customFormat="1" ht="12.75">
      <c r="A12" s="88" t="s">
        <v>191</v>
      </c>
      <c r="B12" s="89" t="s">
        <v>190</v>
      </c>
      <c r="C12" s="90" t="s">
        <v>192</v>
      </c>
      <c r="D12" s="39">
        <v>662.9</v>
      </c>
      <c r="E12" s="39">
        <v>669.5</v>
      </c>
    </row>
    <row r="13" spans="1:5" ht="12.75">
      <c r="A13" s="88" t="s">
        <v>193</v>
      </c>
      <c r="B13" s="89" t="s">
        <v>190</v>
      </c>
      <c r="C13" s="90" t="s">
        <v>194</v>
      </c>
      <c r="D13" s="23">
        <v>3011.1</v>
      </c>
      <c r="E13" s="23">
        <v>3037.2</v>
      </c>
    </row>
    <row r="14" spans="1:5" s="69" customFormat="1" ht="12.75">
      <c r="A14" s="91" t="s">
        <v>195</v>
      </c>
      <c r="B14" s="89" t="s">
        <v>190</v>
      </c>
      <c r="C14" s="90" t="s">
        <v>196</v>
      </c>
      <c r="D14" s="39">
        <v>50</v>
      </c>
      <c r="E14" s="39">
        <v>50</v>
      </c>
    </row>
    <row r="15" spans="1:5" s="6" customFormat="1" ht="23.25" customHeight="1">
      <c r="A15" s="56" t="s">
        <v>197</v>
      </c>
      <c r="B15" s="89" t="s">
        <v>190</v>
      </c>
      <c r="C15" s="90" t="s">
        <v>198</v>
      </c>
      <c r="D15" s="39">
        <v>204.8</v>
      </c>
      <c r="E15" s="39">
        <v>226.1</v>
      </c>
    </row>
    <row r="16" spans="1:5" s="6" customFormat="1" ht="63.75" customHeight="1">
      <c r="A16" s="56" t="s">
        <v>224</v>
      </c>
      <c r="B16" s="89" t="s">
        <v>190</v>
      </c>
      <c r="C16" s="90" t="s">
        <v>198</v>
      </c>
      <c r="D16" s="39">
        <v>187.3</v>
      </c>
      <c r="E16" s="39">
        <v>374.4</v>
      </c>
    </row>
    <row r="17" spans="1:5" s="83" customFormat="1" ht="12.75">
      <c r="A17" s="84" t="s">
        <v>199</v>
      </c>
      <c r="B17" s="85" t="s">
        <v>192</v>
      </c>
      <c r="C17" s="86"/>
      <c r="D17" s="87">
        <f>SUM(D18)</f>
        <v>206</v>
      </c>
      <c r="E17" s="87">
        <f>SUM(E18)</f>
        <v>206</v>
      </c>
    </row>
    <row r="18" spans="1:5" s="69" customFormat="1" ht="12.75">
      <c r="A18" s="88" t="s">
        <v>200</v>
      </c>
      <c r="B18" s="89" t="s">
        <v>192</v>
      </c>
      <c r="C18" s="90" t="s">
        <v>201</v>
      </c>
      <c r="D18" s="39">
        <v>206</v>
      </c>
      <c r="E18" s="39">
        <v>206</v>
      </c>
    </row>
    <row r="19" spans="1:5" s="83" customFormat="1" ht="12.75">
      <c r="A19" s="92" t="s">
        <v>202</v>
      </c>
      <c r="B19" s="85" t="s">
        <v>201</v>
      </c>
      <c r="C19" s="86"/>
      <c r="D19" s="87">
        <f>SUM(D20+D21)</f>
        <v>10.8</v>
      </c>
      <c r="E19" s="87">
        <f>SUM(E20+E21)</f>
        <v>10.8</v>
      </c>
    </row>
    <row r="20" spans="1:5" s="69" customFormat="1" ht="12.75">
      <c r="A20" s="93" t="s">
        <v>203</v>
      </c>
      <c r="B20" s="89" t="s">
        <v>201</v>
      </c>
      <c r="C20" s="90" t="s">
        <v>204</v>
      </c>
      <c r="D20" s="39">
        <v>5</v>
      </c>
      <c r="E20" s="39">
        <v>5</v>
      </c>
    </row>
    <row r="21" spans="1:5" s="6" customFormat="1" ht="12.75">
      <c r="A21" s="56" t="s">
        <v>205</v>
      </c>
      <c r="B21" s="89" t="s">
        <v>201</v>
      </c>
      <c r="C21" s="90" t="s">
        <v>206</v>
      </c>
      <c r="D21" s="39">
        <v>5.8</v>
      </c>
      <c r="E21" s="39">
        <v>5.8</v>
      </c>
    </row>
    <row r="22" spans="1:5" s="6" customFormat="1" ht="12.75">
      <c r="A22" s="92" t="s">
        <v>207</v>
      </c>
      <c r="B22" s="85" t="s">
        <v>194</v>
      </c>
      <c r="C22" s="86"/>
      <c r="D22" s="87">
        <f>SUM(D23:D23)</f>
        <v>2754.2</v>
      </c>
      <c r="E22" s="87">
        <f>SUM(E23:E23)</f>
        <v>2754.2</v>
      </c>
    </row>
    <row r="23" spans="1:5" s="69" customFormat="1" ht="12.75">
      <c r="A23" s="88" t="s">
        <v>208</v>
      </c>
      <c r="B23" s="89" t="s">
        <v>194</v>
      </c>
      <c r="C23" s="90" t="s">
        <v>204</v>
      </c>
      <c r="D23" s="39">
        <v>2754.2</v>
      </c>
      <c r="E23" s="39">
        <v>2754.2</v>
      </c>
    </row>
    <row r="24" spans="1:5" s="83" customFormat="1" ht="12.75">
      <c r="A24" s="84" t="s">
        <v>209</v>
      </c>
      <c r="B24" s="85" t="s">
        <v>210</v>
      </c>
      <c r="C24" s="86"/>
      <c r="D24" s="87">
        <f>SUM(D25)</f>
        <v>356.3</v>
      </c>
      <c r="E24" s="87">
        <f>SUM(E25)</f>
        <v>312.5</v>
      </c>
    </row>
    <row r="25" spans="1:5" ht="12.75">
      <c r="A25" s="91" t="s">
        <v>211</v>
      </c>
      <c r="B25" s="89" t="s">
        <v>210</v>
      </c>
      <c r="C25" s="90" t="s">
        <v>201</v>
      </c>
      <c r="D25" s="23">
        <v>356.3</v>
      </c>
      <c r="E25" s="23">
        <v>312.5</v>
      </c>
    </row>
    <row r="26" spans="1:5" s="83" customFormat="1" ht="12.75">
      <c r="A26" s="94" t="s">
        <v>212</v>
      </c>
      <c r="B26" s="85" t="s">
        <v>213</v>
      </c>
      <c r="C26" s="86"/>
      <c r="D26" s="87">
        <f>SUM(D27)</f>
        <v>274.8</v>
      </c>
      <c r="E26" s="87">
        <f>SUM(E27)</f>
        <v>274.8</v>
      </c>
    </row>
    <row r="27" spans="1:5" ht="12.75">
      <c r="A27" s="88" t="s">
        <v>214</v>
      </c>
      <c r="B27" s="89" t="s">
        <v>213</v>
      </c>
      <c r="C27" s="90" t="s">
        <v>190</v>
      </c>
      <c r="D27" s="23">
        <v>274.8</v>
      </c>
      <c r="E27" s="23">
        <v>274.8</v>
      </c>
    </row>
    <row r="28" spans="1:5" s="95" customFormat="1" ht="12.75">
      <c r="A28" s="96" t="s">
        <v>215</v>
      </c>
      <c r="B28" s="85" t="s">
        <v>216</v>
      </c>
      <c r="C28" s="97"/>
      <c r="D28" s="87">
        <f>SUM(D29:D30)</f>
        <v>212.2</v>
      </c>
      <c r="E28" s="87">
        <f>SUM(E29:E30)</f>
        <v>218.3</v>
      </c>
    </row>
    <row r="29" spans="1:5" ht="12.75">
      <c r="A29" s="98" t="s">
        <v>217</v>
      </c>
      <c r="B29" s="89" t="s">
        <v>216</v>
      </c>
      <c r="C29" s="90" t="s">
        <v>190</v>
      </c>
      <c r="D29" s="23">
        <v>53.2</v>
      </c>
      <c r="E29" s="23">
        <v>55.3</v>
      </c>
    </row>
    <row r="30" spans="1:5" s="6" customFormat="1" ht="12.75">
      <c r="A30" s="100" t="s">
        <v>218</v>
      </c>
      <c r="B30" s="101" t="s">
        <v>216</v>
      </c>
      <c r="C30" s="102" t="s">
        <v>201</v>
      </c>
      <c r="D30" s="103">
        <v>159</v>
      </c>
      <c r="E30" s="103">
        <v>163</v>
      </c>
    </row>
  </sheetData>
  <sheetProtection selectLockedCells="1" selectUnlockedCells="1"/>
  <mergeCells count="5">
    <mergeCell ref="A2:E2"/>
    <mergeCell ref="A3:E3"/>
    <mergeCell ref="A4:E4"/>
    <mergeCell ref="B5:E5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2018-11-14T10:58:45Z</cp:lastPrinted>
  <dcterms:created xsi:type="dcterms:W3CDTF">2008-12-11T12:51:54Z</dcterms:created>
  <dcterms:modified xsi:type="dcterms:W3CDTF">2018-11-28T08:26:49Z</dcterms:modified>
  <cp:category/>
  <cp:version/>
  <cp:contentType/>
  <cp:contentStatus/>
  <cp:revision>54</cp:revision>
</cp:coreProperties>
</file>