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2020 гОД" sheetId="1" r:id="rId1"/>
    <sheet name="2021год" sheetId="2" r:id="rId2"/>
    <sheet name="2022 г" sheetId="3" r:id="rId3"/>
  </sheets>
  <definedNames>
    <definedName name="_xlnm.Print_Area" localSheetId="0">'2020 гОД'!$A$1:$H$72</definedName>
    <definedName name="_xlnm.Print_Area" localSheetId="1">'2021год'!$A$1:$H$70</definedName>
    <definedName name="_xlnm.Print_Area" localSheetId="2">'2022 г'!$A$1:$I$67</definedName>
  </definedNames>
  <calcPr fullCalcOnLoad="1"/>
</workbook>
</file>

<file path=xl/sharedStrings.xml><?xml version="1.0" encoding="utf-8"?>
<sst xmlns="http://schemas.openxmlformats.org/spreadsheetml/2006/main" count="948" uniqueCount="121">
  <si>
    <t>СМЕТА РАСХОДОВ НА 2020 ГОД</t>
  </si>
  <si>
    <t>по администрации муниципального образования "Натырбовское сельское поселение"</t>
  </si>
  <si>
    <t>Наименование показателя</t>
  </si>
  <si>
    <t>Мин., вед.</t>
  </si>
  <si>
    <r>
      <t xml:space="preserve">Раздел,
</t>
    </r>
    <r>
      <rPr>
        <sz val="9.5"/>
        <rFont val="Arial"/>
        <family val="2"/>
      </rPr>
      <t>подразд.</t>
    </r>
  </si>
  <si>
    <t>Целевая статья</t>
  </si>
  <si>
    <t>Вид расхода</t>
  </si>
  <si>
    <t xml:space="preserve">Эконом.
статья
</t>
  </si>
  <si>
    <t>Сумма на год, руб.</t>
  </si>
  <si>
    <t xml:space="preserve">     Функционирование высшего должностного лица муниципального образования</t>
  </si>
  <si>
    <t>Оплата труда и начисления на выплаты по оплате труда</t>
  </si>
  <si>
    <t>0102</t>
  </si>
  <si>
    <t>6110Э00100</t>
  </si>
  <si>
    <t>000</t>
  </si>
  <si>
    <t>210</t>
  </si>
  <si>
    <t>Заработная плата</t>
  </si>
  <si>
    <t>121</t>
  </si>
  <si>
    <t>211</t>
  </si>
  <si>
    <t>Начисления на выплаты по оплате труда (30,2%)</t>
  </si>
  <si>
    <t>213</t>
  </si>
  <si>
    <t xml:space="preserve">     Функционирование местной администрации</t>
  </si>
  <si>
    <t>Центральный аппарат - всего</t>
  </si>
  <si>
    <t>0104</t>
  </si>
  <si>
    <t>6160Э00400</t>
  </si>
  <si>
    <t>Начисления на выплаты по оплате труда</t>
  </si>
  <si>
    <t>Оплата работ, услуг</t>
  </si>
  <si>
    <t>244</t>
  </si>
  <si>
    <t>220</t>
  </si>
  <si>
    <t>Услуги связи</t>
  </si>
  <si>
    <t>221</t>
  </si>
  <si>
    <t>Коммунальные услуги</t>
  </si>
  <si>
    <t>223</t>
  </si>
  <si>
    <t>Услуги по содержанию имущества</t>
  </si>
  <si>
    <t>225</t>
  </si>
  <si>
    <t>Прочие работы, услуги</t>
  </si>
  <si>
    <t>226</t>
  </si>
  <si>
    <t>Прочие расходы</t>
  </si>
  <si>
    <t>852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</si>
  <si>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</si>
  <si>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</si>
  <si>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</si>
  <si>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</si>
  <si>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</si>
  <si>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</si>
  <si>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</si>
  <si>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 xml:space="preserve">     Резервные фонды </t>
  </si>
  <si>
    <t>Резервные фонды местных администраций</t>
  </si>
  <si>
    <t>0111</t>
  </si>
  <si>
    <t>6610001000</t>
  </si>
  <si>
    <t>013</t>
  </si>
  <si>
    <t>Выполнение других обязательств гос-ва по выплате агентских комиссий</t>
  </si>
  <si>
    <t>751</t>
  </si>
  <si>
    <t>0113</t>
  </si>
  <si>
    <t>6630007000</t>
  </si>
  <si>
    <t>Административная комиссия</t>
  </si>
  <si>
    <t>6100Э61010</t>
  </si>
  <si>
    <t>Национальная оборона</t>
  </si>
  <si>
    <t>0200</t>
  </si>
  <si>
    <t>6100Э51180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</si>
  <si>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</si>
  <si>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</si>
  <si>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</si>
  <si>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Мероприятия по предупреждению и ликвидации последствий чрезвычайных ситуаций и стихийных бедствий ГО и ЧС</t>
  </si>
  <si>
    <t>0309</t>
  </si>
  <si>
    <t>6620020000</t>
  </si>
  <si>
    <t>Защита населения и территории от чрезвычайных ситуаций природного и 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</si>
  <si>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</si>
  <si>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</si>
  <si>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Комплексные программы</t>
  </si>
  <si>
    <t>6650001000</t>
  </si>
  <si>
    <t>Комплексная программа «По противодействию коррупции в муниципальном образовании «Натырбовское сельское поселение» на 2018 год.</t>
  </si>
  <si>
    <t>Комплексная программа «об утверждении муниципальной программы "По профилактике правонарушений и обеспечению общественной безопасности на территории МО №Натырбовское сельское поселение" на 2020г.</t>
  </si>
  <si>
    <t>Комплексная программа «об утверждении муниципальной программы  "Профилактика терроризма и экстремизма, минимизация и ликвидация последствий терроризма и экстремизма на территории МО №Натырбовское сельское поселение" на 2018г.</t>
  </si>
  <si>
    <t xml:space="preserve">Прочие непрограммные расходы на содержание автомобильных дорог </t>
  </si>
  <si>
    <t>0409</t>
  </si>
  <si>
    <t>6630006000</t>
  </si>
  <si>
    <t xml:space="preserve">Увеличение стоимости материальных запасов </t>
  </si>
  <si>
    <t>"Реконстр. подъезной а/д х.К-Кужорский от автомобильной дороги регионального значения Майкоп- гиагинская-Псебай-Зеленчук-Карачаевск до врачебной амбулатории (ФАП)</t>
  </si>
  <si>
    <t>66300L5670</t>
  </si>
  <si>
    <t>400</t>
  </si>
  <si>
    <t>Муниципальная программа «Поддержка и развитие малого и среднего предпринимательства на территории МО «Натырбовкое сп»</t>
  </si>
  <si>
    <t>0412</t>
  </si>
  <si>
    <t>Благоустройство</t>
  </si>
  <si>
    <t>0503</t>
  </si>
  <si>
    <t>0000000</t>
  </si>
  <si>
    <t>Озеленение</t>
  </si>
  <si>
    <t>6630004000</t>
  </si>
  <si>
    <t>Выполнение функций органами местного самоуправления</t>
  </si>
  <si>
    <t>Прочие мероприятия по благоустройству поселений</t>
  </si>
  <si>
    <t>6630005000</t>
  </si>
  <si>
    <t>Культура, кинематография и средства массовой информации</t>
  </si>
  <si>
    <t>Культура</t>
  </si>
  <si>
    <t>0800</t>
  </si>
  <si>
    <t>Обеспечение деятельности подведомственных учреждений</t>
  </si>
  <si>
    <t>0801</t>
  </si>
  <si>
    <t>«Капитальный ремонт здания сельского дома культуры” по  адресу РА, Кошехабльский р-он, х.Казенно-Кужорский, ул. Ленина, 24</t>
  </si>
  <si>
    <t>663А155192</t>
  </si>
  <si>
    <t>192</t>
  </si>
  <si>
    <t>Пенсионное обеспечение</t>
  </si>
  <si>
    <t>1001</t>
  </si>
  <si>
    <t>Пенсии, пособия, выплачиваемые организациями сектора государственного управления</t>
  </si>
  <si>
    <t>6610021000</t>
  </si>
  <si>
    <t>312</t>
  </si>
  <si>
    <t>263</t>
  </si>
  <si>
    <t>Материальная помощь</t>
  </si>
  <si>
    <t>1003</t>
  </si>
  <si>
    <t>6640001000</t>
  </si>
  <si>
    <t>321</t>
  </si>
  <si>
    <t>262</t>
  </si>
  <si>
    <t>ИТОГО РАСХОДОВ</t>
  </si>
  <si>
    <t>Глава МО "Натырбовское сельское поселение"</t>
  </si>
  <si>
    <t>Н.В. Касицына</t>
  </si>
  <si>
    <t>Главный специалист</t>
  </si>
  <si>
    <t>Л.А. Чарунова</t>
  </si>
  <si>
    <t>СМЕТА РАСХОДОВ НА 2021 ГОД</t>
  </si>
  <si>
    <t>условно утвержденные расходы, в соответствии со статьей 184.1 Бюджетного кодекса Российской Федерации</t>
  </si>
  <si>
    <t>6670000000</t>
  </si>
  <si>
    <t>880</t>
  </si>
  <si>
    <t>Комплексная программа «По противодействию коррупции в муниципальном образовании «Натырбовское сельское поселение» на 2020г.</t>
  </si>
  <si>
    <t>Комплексная программа «об утверждении муниципальной программы  "Профилактика терроризма и экстремизма, минимизация и ликвидация последствий тнрроризма и экстремизма на территории МО №Натырбовское сельское поселение" на 2020г.</t>
  </si>
  <si>
    <t>СМЕТА РАСХОДОВ НА 2022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</si>
</sst>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.0"/>
    <numFmt numFmtId="167" formatCode="@"/>
    <numFmt numFmtId="168" formatCode="#,##0"/>
    <numFmt numFmtId="169" formatCode="#,##0.00"/>
    <numFmt numFmtId="170" formatCode="0.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1.5"/>
      <name val="Arial"/>
      <family val="2"/>
    </font>
    <font>
      <sz val="9.5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30"/>
      <name val="Arial"/>
      <family val="2"/>
    </font>
    <font>
      <b/>
      <i/>
      <sz val="11"/>
      <name val="Arial"/>
      <family val="2"/>
    </font>
    <font>
      <b/>
      <sz val="11"/>
      <name val="Times New Roman Cyr"/>
      <family val="1"/>
    </font>
    <font>
      <b/>
      <sz val="10"/>
      <color indexed="17"/>
      <name val="Arial"/>
      <family val="2"/>
    </font>
    <font>
      <sz val="11"/>
      <name val="Times New Roman Cyr"/>
      <family val="1"/>
    </font>
    <font>
      <sz val="14"/>
      <color indexed="10"/>
      <name val="Arial"/>
      <family val="2"/>
    </font>
    <font>
      <b/>
      <sz val="11"/>
      <color indexed="62"/>
      <name val="Arial"/>
      <family val="2"/>
    </font>
    <font>
      <b/>
      <sz val="14"/>
      <color indexed="10"/>
      <name val="Arial"/>
      <family val="2"/>
    </font>
    <font>
      <b/>
      <sz val="10"/>
      <name val="Times New Roman Cyr"/>
      <family val="1"/>
    </font>
    <font>
      <b/>
      <sz val="9"/>
      <name val="Arial"/>
      <family val="2"/>
    </font>
    <font>
      <b/>
      <sz val="10"/>
      <color indexed="3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3"/>
      <name val="Times New Roman Cyr"/>
      <family val="1"/>
    </font>
    <font>
      <sz val="10"/>
      <name val="Times New Roman Cyr"/>
      <family val="1"/>
    </font>
    <font>
      <b/>
      <sz val="10"/>
      <color indexed="30"/>
      <name val="Times New Roman Cyr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b/>
      <sz val="10"/>
      <color indexed="12"/>
      <name val="Times New Roman Cyr"/>
      <family val="1"/>
    </font>
    <font>
      <b/>
      <sz val="10"/>
      <color indexed="10"/>
      <name val="Arial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2"/>
      <color indexed="30"/>
      <name val="Arial"/>
      <family val="2"/>
    </font>
    <font>
      <b/>
      <sz val="10"/>
      <color indexed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150"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8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0" fillId="0" borderId="10" xfId="0" applyFont="1" applyBorder="1" applyAlignment="1">
      <alignment horizontal="center" vertical="top" wrapText="1"/>
    </xf>
    <xf numFmtId="164" fontId="0" fillId="0" borderId="11" xfId="0" applyFont="1" applyBorder="1" applyAlignment="1">
      <alignment horizontal="center" vertical="top" wrapText="1"/>
    </xf>
    <xf numFmtId="164" fontId="0" fillId="0" borderId="12" xfId="0" applyFont="1" applyBorder="1" applyAlignment="1">
      <alignment horizontal="center" vertical="top" wrapText="1"/>
    </xf>
    <xf numFmtId="164" fontId="21" fillId="0" borderId="10" xfId="0" applyFont="1" applyBorder="1" applyAlignment="1">
      <alignment/>
    </xf>
    <xf numFmtId="164" fontId="22" fillId="0" borderId="12" xfId="0" applyFont="1" applyBorder="1" applyAlignment="1">
      <alignment/>
    </xf>
    <xf numFmtId="164" fontId="22" fillId="0" borderId="12" xfId="0" applyFont="1" applyBorder="1" applyAlignment="1">
      <alignment horizontal="right"/>
    </xf>
    <xf numFmtId="165" fontId="22" fillId="0" borderId="13" xfId="0" applyNumberFormat="1" applyFont="1" applyBorder="1" applyAlignment="1">
      <alignment/>
    </xf>
    <xf numFmtId="166" fontId="22" fillId="0" borderId="0" xfId="0" applyNumberFormat="1" applyFont="1" applyAlignment="1">
      <alignment/>
    </xf>
    <xf numFmtId="164" fontId="22" fillId="0" borderId="0" xfId="0" applyFont="1" applyAlignment="1">
      <alignment/>
    </xf>
    <xf numFmtId="164" fontId="23" fillId="0" borderId="14" xfId="0" applyFont="1" applyBorder="1" applyAlignment="1">
      <alignment wrapText="1"/>
    </xf>
    <xf numFmtId="164" fontId="23" fillId="0" borderId="14" xfId="0" applyFont="1" applyBorder="1" applyAlignment="1">
      <alignment/>
    </xf>
    <xf numFmtId="167" fontId="23" fillId="0" borderId="0" xfId="0" applyNumberFormat="1" applyFont="1" applyAlignment="1">
      <alignment horizontal="right"/>
    </xf>
    <xf numFmtId="167" fontId="23" fillId="0" borderId="14" xfId="0" applyNumberFormat="1" applyFont="1" applyBorder="1" applyAlignment="1">
      <alignment horizontal="right"/>
    </xf>
    <xf numFmtId="165" fontId="24" fillId="0" borderId="15" xfId="0" applyNumberFormat="1" applyFont="1" applyBorder="1" applyAlignment="1">
      <alignment/>
    </xf>
    <xf numFmtId="166" fontId="23" fillId="0" borderId="0" xfId="0" applyNumberFormat="1" applyFont="1" applyAlignment="1">
      <alignment/>
    </xf>
    <xf numFmtId="164" fontId="23" fillId="0" borderId="0" xfId="0" applyFont="1" applyAlignment="1">
      <alignment/>
    </xf>
    <xf numFmtId="164" fontId="0" fillId="0" borderId="11" xfId="0" applyFont="1" applyBorder="1" applyAlignment="1">
      <alignment/>
    </xf>
    <xf numFmtId="167" fontId="0" fillId="0" borderId="12" xfId="0" applyNumberFormat="1" applyFont="1" applyBorder="1" applyAlignment="1">
      <alignment horizontal="right"/>
    </xf>
    <xf numFmtId="167" fontId="0" fillId="0" borderId="11" xfId="0" applyNumberFormat="1" applyFont="1" applyBorder="1" applyAlignment="1">
      <alignment horizontal="right"/>
    </xf>
    <xf numFmtId="165" fontId="0" fillId="0" borderId="13" xfId="0" applyNumberFormat="1" applyBorder="1" applyAlignment="1">
      <alignment/>
    </xf>
    <xf numFmtId="164" fontId="0" fillId="0" borderId="16" xfId="0" applyFont="1" applyBorder="1" applyAlignment="1">
      <alignment/>
    </xf>
    <xf numFmtId="167" fontId="0" fillId="0" borderId="17" xfId="0" applyNumberFormat="1" applyFont="1" applyBorder="1" applyAlignment="1">
      <alignment horizontal="right"/>
    </xf>
    <xf numFmtId="167" fontId="0" fillId="0" borderId="16" xfId="0" applyNumberFormat="1" applyFont="1" applyBorder="1" applyAlignment="1">
      <alignment horizontal="right"/>
    </xf>
    <xf numFmtId="165" fontId="0" fillId="0" borderId="18" xfId="0" applyNumberFormat="1" applyBorder="1" applyAlignment="1">
      <alignment/>
    </xf>
    <xf numFmtId="164" fontId="25" fillId="0" borderId="19" xfId="0" applyFont="1" applyBorder="1" applyAlignment="1">
      <alignment/>
    </xf>
    <xf numFmtId="167" fontId="22" fillId="0" borderId="0" xfId="0" applyNumberFormat="1" applyFont="1" applyAlignment="1">
      <alignment horizontal="right"/>
    </xf>
    <xf numFmtId="165" fontId="22" fillId="0" borderId="15" xfId="0" applyNumberFormat="1" applyFont="1" applyBorder="1" applyAlignment="1">
      <alignment/>
    </xf>
    <xf numFmtId="164" fontId="23" fillId="0" borderId="11" xfId="0" applyFont="1" applyBorder="1" applyAlignment="1">
      <alignment wrapText="1"/>
    </xf>
    <xf numFmtId="164" fontId="23" fillId="0" borderId="12" xfId="0" applyFont="1" applyBorder="1" applyAlignment="1">
      <alignment/>
    </xf>
    <xf numFmtId="167" fontId="23" fillId="0" borderId="11" xfId="0" applyNumberFormat="1" applyFont="1" applyBorder="1" applyAlignment="1">
      <alignment horizontal="right"/>
    </xf>
    <xf numFmtId="167" fontId="26" fillId="24" borderId="11" xfId="0" applyNumberFormat="1" applyFont="1" applyFill="1" applyBorder="1" applyAlignment="1">
      <alignment horizontal="right" wrapText="1"/>
    </xf>
    <xf numFmtId="167" fontId="23" fillId="0" borderId="12" xfId="0" applyNumberFormat="1" applyFont="1" applyBorder="1" applyAlignment="1">
      <alignment horizontal="right"/>
    </xf>
    <xf numFmtId="165" fontId="24" fillId="0" borderId="11" xfId="0" applyNumberFormat="1" applyFont="1" applyBorder="1" applyAlignment="1">
      <alignment/>
    </xf>
    <xf numFmtId="164" fontId="23" fillId="0" borderId="20" xfId="0" applyFont="1" applyBorder="1" applyAlignment="1">
      <alignment wrapText="1"/>
    </xf>
    <xf numFmtId="167" fontId="23" fillId="0" borderId="20" xfId="0" applyNumberFormat="1" applyFont="1" applyBorder="1" applyAlignment="1">
      <alignment horizontal="right"/>
    </xf>
    <xf numFmtId="165" fontId="27" fillId="0" borderId="20" xfId="0" applyNumberFormat="1" applyFont="1" applyBorder="1" applyAlignment="1">
      <alignment/>
    </xf>
    <xf numFmtId="164" fontId="0" fillId="0" borderId="12" xfId="0" applyBorder="1" applyAlignment="1">
      <alignment/>
    </xf>
    <xf numFmtId="167" fontId="28" fillId="24" borderId="11" xfId="0" applyNumberFormat="1" applyFont="1" applyFill="1" applyBorder="1" applyAlignment="1">
      <alignment horizontal="right" wrapText="1"/>
    </xf>
    <xf numFmtId="165" fontId="0" fillId="0" borderId="11" xfId="0" applyNumberFormat="1" applyBorder="1" applyAlignment="1">
      <alignment/>
    </xf>
    <xf numFmtId="164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 horizontal="right"/>
    </xf>
    <xf numFmtId="167" fontId="0" fillId="0" borderId="0" xfId="0" applyNumberFormat="1" applyFont="1" applyAlignment="1">
      <alignment horizontal="right"/>
    </xf>
    <xf numFmtId="165" fontId="0" fillId="0" borderId="20" xfId="0" applyNumberFormat="1" applyBorder="1" applyAlignment="1">
      <alignment/>
    </xf>
    <xf numFmtId="164" fontId="23" fillId="0" borderId="11" xfId="0" applyFont="1" applyBorder="1" applyAlignment="1">
      <alignment/>
    </xf>
    <xf numFmtId="165" fontId="27" fillId="0" borderId="11" xfId="0" applyNumberFormat="1" applyFont="1" applyBorder="1" applyAlignment="1">
      <alignment/>
    </xf>
    <xf numFmtId="165" fontId="23" fillId="0" borderId="0" xfId="0" applyNumberFormat="1" applyFont="1" applyAlignment="1">
      <alignment/>
    </xf>
    <xf numFmtId="167" fontId="0" fillId="0" borderId="10" xfId="0" applyNumberFormat="1" applyFont="1" applyBorder="1" applyAlignment="1">
      <alignment horizontal="right"/>
    </xf>
    <xf numFmtId="167" fontId="0" fillId="0" borderId="18" xfId="0" applyNumberFormat="1" applyFont="1" applyBorder="1" applyAlignment="1">
      <alignment horizontal="right"/>
    </xf>
    <xf numFmtId="165" fontId="0" fillId="0" borderId="16" xfId="0" applyNumberFormat="1" applyBorder="1" applyAlignment="1">
      <alignment/>
    </xf>
    <xf numFmtId="164" fontId="25" fillId="0" borderId="11" xfId="0" applyFont="1" applyBorder="1" applyAlignment="1">
      <alignment/>
    </xf>
    <xf numFmtId="165" fontId="29" fillId="0" borderId="0" xfId="0" applyNumberFormat="1" applyFont="1" applyAlignment="1">
      <alignment/>
    </xf>
    <xf numFmtId="167" fontId="26" fillId="24" borderId="11" xfId="0" applyNumberFormat="1" applyFont="1" applyFill="1" applyBorder="1" applyAlignment="1">
      <alignment horizontal="right"/>
    </xf>
    <xf numFmtId="165" fontId="30" fillId="0" borderId="13" xfId="0" applyNumberFormat="1" applyFont="1" applyBorder="1" applyAlignment="1">
      <alignment/>
    </xf>
    <xf numFmtId="165" fontId="31" fillId="0" borderId="0" xfId="0" applyNumberFormat="1" applyFont="1" applyAlignment="1">
      <alignment/>
    </xf>
    <xf numFmtId="167" fontId="28" fillId="24" borderId="11" xfId="0" applyNumberFormat="1" applyFont="1" applyFill="1" applyBorder="1" applyAlignment="1">
      <alignment horizontal="right"/>
    </xf>
    <xf numFmtId="165" fontId="0" fillId="0" borderId="13" xfId="0" applyNumberFormat="1" applyFont="1" applyBorder="1" applyAlignment="1">
      <alignment/>
    </xf>
    <xf numFmtId="167" fontId="32" fillId="0" borderId="11" xfId="0" applyNumberFormat="1" applyFont="1" applyFill="1" applyBorder="1" applyAlignment="1">
      <alignment horizontal="right" wrapText="1"/>
    </xf>
    <xf numFmtId="167" fontId="33" fillId="0" borderId="12" xfId="0" applyNumberFormat="1" applyFont="1" applyBorder="1" applyAlignment="1">
      <alignment horizontal="right"/>
    </xf>
    <xf numFmtId="167" fontId="32" fillId="0" borderId="11" xfId="0" applyNumberFormat="1" applyFont="1" applyFill="1" applyBorder="1" applyAlignment="1">
      <alignment horizontal="right"/>
    </xf>
    <xf numFmtId="165" fontId="34" fillId="0" borderId="18" xfId="0" applyNumberFormat="1" applyFont="1" applyBorder="1" applyAlignment="1">
      <alignment/>
    </xf>
    <xf numFmtId="167" fontId="35" fillId="0" borderId="12" xfId="0" applyNumberFormat="1" applyFont="1" applyBorder="1" applyAlignment="1">
      <alignment horizontal="right"/>
    </xf>
    <xf numFmtId="167" fontId="26" fillId="0" borderId="11" xfId="0" applyNumberFormat="1" applyFont="1" applyFill="1" applyBorder="1" applyAlignment="1">
      <alignment horizontal="right"/>
    </xf>
    <xf numFmtId="167" fontId="28" fillId="0" borderId="11" xfId="0" applyNumberFormat="1" applyFont="1" applyFill="1" applyBorder="1" applyAlignment="1">
      <alignment horizontal="right"/>
    </xf>
    <xf numFmtId="164" fontId="36" fillId="0" borderId="11" xfId="0" applyFont="1" applyBorder="1" applyAlignment="1">
      <alignment/>
    </xf>
    <xf numFmtId="164" fontId="37" fillId="0" borderId="11" xfId="0" applyFont="1" applyBorder="1" applyAlignment="1">
      <alignment/>
    </xf>
    <xf numFmtId="165" fontId="23" fillId="0" borderId="18" xfId="0" applyNumberFormat="1" applyFont="1" applyBorder="1" applyAlignment="1">
      <alignment/>
    </xf>
    <xf numFmtId="164" fontId="0" fillId="0" borderId="11" xfId="0" applyFont="1" applyBorder="1" applyAlignment="1">
      <alignment wrapText="1" readingOrder="1"/>
    </xf>
    <xf numFmtId="167" fontId="38" fillId="24" borderId="11" xfId="0" applyNumberFormat="1" applyFont="1" applyFill="1" applyBorder="1" applyAlignment="1">
      <alignment horizontal="right" wrapText="1"/>
    </xf>
    <xf numFmtId="168" fontId="32" fillId="24" borderId="11" xfId="0" applyNumberFormat="1" applyFont="1" applyFill="1" applyBorder="1" applyAlignment="1">
      <alignment horizontal="right"/>
    </xf>
    <xf numFmtId="167" fontId="32" fillId="24" borderId="11" xfId="0" applyNumberFormat="1" applyFont="1" applyFill="1" applyBorder="1" applyAlignment="1">
      <alignment horizontal="right" wrapText="1"/>
    </xf>
    <xf numFmtId="167" fontId="39" fillId="24" borderId="11" xfId="0" applyNumberFormat="1" applyFont="1" applyFill="1" applyBorder="1" applyAlignment="1">
      <alignment horizontal="right"/>
    </xf>
    <xf numFmtId="169" fontId="39" fillId="24" borderId="11" xfId="0" applyNumberFormat="1" applyFont="1" applyFill="1" applyBorder="1" applyAlignment="1">
      <alignment horizontal="right"/>
    </xf>
    <xf numFmtId="169" fontId="0" fillId="0" borderId="0" xfId="0" applyNumberFormat="1" applyAlignment="1">
      <alignment/>
    </xf>
    <xf numFmtId="164" fontId="23" fillId="0" borderId="11" xfId="0" applyFont="1" applyBorder="1" applyAlignment="1">
      <alignment horizontal="left" wrapText="1"/>
    </xf>
    <xf numFmtId="167" fontId="32" fillId="24" borderId="11" xfId="0" applyNumberFormat="1" applyFont="1" applyFill="1" applyBorder="1" applyAlignment="1">
      <alignment horizontal="right"/>
    </xf>
    <xf numFmtId="169" fontId="40" fillId="24" borderId="18" xfId="0" applyNumberFormat="1" applyFont="1" applyFill="1" applyBorder="1" applyAlignment="1">
      <alignment horizontal="right"/>
    </xf>
    <xf numFmtId="169" fontId="32" fillId="24" borderId="0" xfId="0" applyNumberFormat="1" applyFont="1" applyFill="1" applyBorder="1" applyAlignment="1">
      <alignment horizontal="right"/>
    </xf>
    <xf numFmtId="164" fontId="0" fillId="0" borderId="11" xfId="0" applyFont="1" applyBorder="1" applyAlignment="1">
      <alignment horizontal="left" wrapText="1"/>
    </xf>
    <xf numFmtId="169" fontId="39" fillId="24" borderId="18" xfId="0" applyNumberFormat="1" applyFont="1" applyFill="1" applyBorder="1" applyAlignment="1">
      <alignment horizontal="right"/>
    </xf>
    <xf numFmtId="169" fontId="39" fillId="24" borderId="0" xfId="0" applyNumberFormat="1" applyFont="1" applyFill="1" applyBorder="1" applyAlignment="1">
      <alignment horizontal="right"/>
    </xf>
    <xf numFmtId="164" fontId="41" fillId="0" borderId="11" xfId="0" applyFont="1" applyFill="1" applyBorder="1" applyAlignment="1">
      <alignment wrapText="1"/>
    </xf>
    <xf numFmtId="167" fontId="42" fillId="0" borderId="13" xfId="0" applyNumberFormat="1" applyFont="1" applyFill="1" applyBorder="1" applyAlignment="1">
      <alignment horizontal="right"/>
    </xf>
    <xf numFmtId="167" fontId="42" fillId="0" borderId="11" xfId="0" applyNumberFormat="1" applyFont="1" applyFill="1" applyBorder="1" applyAlignment="1">
      <alignment horizontal="right"/>
    </xf>
    <xf numFmtId="169" fontId="43" fillId="0" borderId="11" xfId="0" applyNumberFormat="1" applyFont="1" applyFill="1" applyBorder="1" applyAlignment="1">
      <alignment/>
    </xf>
    <xf numFmtId="169" fontId="44" fillId="25" borderId="11" xfId="0" applyNumberFormat="1" applyFont="1" applyFill="1" applyBorder="1" applyAlignment="1">
      <alignment/>
    </xf>
    <xf numFmtId="164" fontId="45" fillId="25" borderId="11" xfId="0" applyFont="1" applyFill="1" applyBorder="1" applyAlignment="1">
      <alignment wrapText="1"/>
    </xf>
    <xf numFmtId="167" fontId="32" fillId="25" borderId="11" xfId="0" applyNumberFormat="1" applyFont="1" applyFill="1" applyBorder="1" applyAlignment="1">
      <alignment horizontal="right" wrapText="1"/>
    </xf>
    <xf numFmtId="167" fontId="46" fillId="25" borderId="13" xfId="0" applyNumberFormat="1" applyFont="1" applyFill="1" applyBorder="1" applyAlignment="1">
      <alignment horizontal="right"/>
    </xf>
    <xf numFmtId="167" fontId="28" fillId="25" borderId="11" xfId="0" applyNumberFormat="1" applyFont="1" applyFill="1" applyBorder="1" applyAlignment="1">
      <alignment horizontal="right"/>
    </xf>
    <xf numFmtId="167" fontId="46" fillId="25" borderId="11" xfId="0" applyNumberFormat="1" applyFont="1" applyFill="1" applyBorder="1" applyAlignment="1">
      <alignment horizontal="right"/>
    </xf>
    <xf numFmtId="169" fontId="47" fillId="25" borderId="11" xfId="0" applyNumberFormat="1" applyFont="1" applyFill="1" applyBorder="1" applyAlignment="1">
      <alignment/>
    </xf>
    <xf numFmtId="164" fontId="0" fillId="25" borderId="0" xfId="0" applyFill="1" applyAlignment="1">
      <alignment/>
    </xf>
    <xf numFmtId="164" fontId="48" fillId="25" borderId="11" xfId="0" applyFont="1" applyFill="1" applyBorder="1" applyAlignment="1">
      <alignment wrapText="1"/>
    </xf>
    <xf numFmtId="167" fontId="48" fillId="25" borderId="11" xfId="0" applyNumberFormat="1" applyFont="1" applyFill="1" applyBorder="1" applyAlignment="1">
      <alignment wrapText="1"/>
    </xf>
    <xf numFmtId="169" fontId="47" fillId="25" borderId="14" xfId="0" applyNumberFormat="1" applyFont="1" applyFill="1" applyBorder="1" applyAlignment="1">
      <alignment/>
    </xf>
    <xf numFmtId="169" fontId="45" fillId="25" borderId="0" xfId="0" applyNumberFormat="1" applyFont="1" applyFill="1" applyBorder="1" applyAlignment="1">
      <alignment/>
    </xf>
    <xf numFmtId="167" fontId="46" fillId="25" borderId="10" xfId="0" applyNumberFormat="1" applyFont="1" applyFill="1" applyBorder="1" applyAlignment="1">
      <alignment horizontal="right"/>
    </xf>
    <xf numFmtId="167" fontId="32" fillId="24" borderId="10" xfId="0" applyNumberFormat="1" applyFont="1" applyFill="1" applyBorder="1" applyAlignment="1">
      <alignment horizontal="right"/>
    </xf>
    <xf numFmtId="169" fontId="40" fillId="24" borderId="11" xfId="0" applyNumberFormat="1" applyFont="1" applyFill="1" applyBorder="1" applyAlignment="1">
      <alignment horizontal="right"/>
    </xf>
    <xf numFmtId="167" fontId="39" fillId="24" borderId="11" xfId="0" applyNumberFormat="1" applyFont="1" applyFill="1" applyBorder="1" applyAlignment="1">
      <alignment horizontal="right" wrapText="1"/>
    </xf>
    <xf numFmtId="169" fontId="28" fillId="24" borderId="18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23" fillId="26" borderId="11" xfId="0" applyFont="1" applyFill="1" applyBorder="1" applyAlignment="1">
      <alignment wrapText="1"/>
    </xf>
    <xf numFmtId="167" fontId="32" fillId="26" borderId="11" xfId="0" applyNumberFormat="1" applyFont="1" applyFill="1" applyBorder="1" applyAlignment="1">
      <alignment horizontal="right" wrapText="1"/>
    </xf>
    <xf numFmtId="167" fontId="32" fillId="26" borderId="11" xfId="0" applyNumberFormat="1" applyFont="1" applyFill="1" applyBorder="1" applyAlignment="1">
      <alignment horizontal="right"/>
    </xf>
    <xf numFmtId="167" fontId="26" fillId="26" borderId="11" xfId="0" applyNumberFormat="1" applyFont="1" applyFill="1" applyBorder="1" applyAlignment="1">
      <alignment horizontal="right"/>
    </xf>
    <xf numFmtId="167" fontId="23" fillId="26" borderId="11" xfId="0" applyNumberFormat="1" applyFont="1" applyFill="1" applyBorder="1" applyAlignment="1">
      <alignment horizontal="right"/>
    </xf>
    <xf numFmtId="169" fontId="49" fillId="26" borderId="18" xfId="0" applyNumberFormat="1" applyFont="1" applyFill="1" applyBorder="1" applyAlignment="1">
      <alignment horizontal="right"/>
    </xf>
    <xf numFmtId="169" fontId="32" fillId="26" borderId="0" xfId="0" applyNumberFormat="1" applyFont="1" applyFill="1" applyBorder="1" applyAlignment="1">
      <alignment horizontal="right"/>
    </xf>
    <xf numFmtId="164" fontId="23" fillId="26" borderId="0" xfId="0" applyFont="1" applyFill="1" applyAlignment="1">
      <alignment/>
    </xf>
    <xf numFmtId="165" fontId="50" fillId="0" borderId="18" xfId="0" applyNumberFormat="1" applyFont="1" applyBorder="1" applyAlignment="1">
      <alignment/>
    </xf>
    <xf numFmtId="164" fontId="33" fillId="0" borderId="11" xfId="0" applyFont="1" applyBorder="1" applyAlignment="1">
      <alignment wrapText="1" readingOrder="1"/>
    </xf>
    <xf numFmtId="165" fontId="0" fillId="0" borderId="18" xfId="0" applyNumberFormat="1" applyFont="1" applyBorder="1" applyAlignment="1">
      <alignment/>
    </xf>
    <xf numFmtId="164" fontId="37" fillId="0" borderId="11" xfId="0" applyFont="1" applyBorder="1" applyAlignment="1">
      <alignment wrapText="1" readingOrder="1"/>
    </xf>
    <xf numFmtId="164" fontId="36" fillId="0" borderId="11" xfId="0" applyFont="1" applyBorder="1" applyAlignment="1">
      <alignment wrapText="1" readingOrder="1"/>
    </xf>
    <xf numFmtId="165" fontId="0" fillId="0" borderId="11" xfId="0" applyNumberFormat="1" applyFont="1" applyBorder="1" applyAlignment="1">
      <alignment/>
    </xf>
    <xf numFmtId="165" fontId="34" fillId="0" borderId="11" xfId="0" applyNumberFormat="1" applyFont="1" applyBorder="1" applyAlignment="1">
      <alignment/>
    </xf>
    <xf numFmtId="164" fontId="23" fillId="0" borderId="11" xfId="0" applyFont="1" applyBorder="1" applyAlignment="1">
      <alignment wrapText="1" readingOrder="1"/>
    </xf>
    <xf numFmtId="165" fontId="23" fillId="0" borderId="11" xfId="0" applyNumberFormat="1" applyFont="1" applyBorder="1" applyAlignment="1">
      <alignment/>
    </xf>
    <xf numFmtId="167" fontId="39" fillId="0" borderId="11" xfId="0" applyNumberFormat="1" applyFont="1" applyFill="1" applyBorder="1" applyAlignment="1">
      <alignment horizontal="right"/>
    </xf>
    <xf numFmtId="164" fontId="36" fillId="22" borderId="11" xfId="0" applyFont="1" applyFill="1" applyBorder="1" applyAlignment="1">
      <alignment wrapText="1"/>
    </xf>
    <xf numFmtId="167" fontId="42" fillId="22" borderId="11" xfId="0" applyNumberFormat="1" applyFont="1" applyFill="1" applyBorder="1" applyAlignment="1">
      <alignment horizontal="right" wrapText="1"/>
    </xf>
    <xf numFmtId="167" fontId="42" fillId="22" borderId="11" xfId="0" applyNumberFormat="1" applyFont="1" applyFill="1" applyBorder="1" applyAlignment="1">
      <alignment horizontal="right"/>
    </xf>
    <xf numFmtId="165" fontId="42" fillId="22" borderId="11" xfId="0" applyNumberFormat="1" applyFont="1" applyFill="1" applyBorder="1" applyAlignment="1">
      <alignment/>
    </xf>
    <xf numFmtId="166" fontId="51" fillId="0" borderId="0" xfId="0" applyNumberFormat="1" applyFont="1" applyAlignment="1">
      <alignment/>
    </xf>
    <xf numFmtId="164" fontId="51" fillId="0" borderId="0" xfId="0" applyFont="1" applyAlignment="1">
      <alignment/>
    </xf>
    <xf numFmtId="165" fontId="52" fillId="0" borderId="0" xfId="0" applyNumberFormat="1" applyFont="1" applyAlignment="1">
      <alignment/>
    </xf>
    <xf numFmtId="167" fontId="32" fillId="0" borderId="12" xfId="0" applyNumberFormat="1" applyFont="1" applyFill="1" applyBorder="1" applyAlignment="1">
      <alignment horizontal="right" wrapText="1"/>
    </xf>
    <xf numFmtId="167" fontId="32" fillId="0" borderId="12" xfId="0" applyNumberFormat="1" applyFont="1" applyFill="1" applyBorder="1" applyAlignment="1">
      <alignment horizontal="right"/>
    </xf>
    <xf numFmtId="165" fontId="53" fillId="0" borderId="11" xfId="0" applyNumberFormat="1" applyFont="1" applyBorder="1" applyAlignment="1">
      <alignment/>
    </xf>
    <xf numFmtId="164" fontId="0" fillId="0" borderId="11" xfId="0" applyFont="1" applyBorder="1" applyAlignment="1">
      <alignment wrapText="1"/>
    </xf>
    <xf numFmtId="165" fontId="54" fillId="0" borderId="11" xfId="0" applyNumberFormat="1" applyFont="1" applyBorder="1" applyAlignment="1">
      <alignment/>
    </xf>
    <xf numFmtId="164" fontId="36" fillId="0" borderId="12" xfId="0" applyFont="1" applyBorder="1" applyAlignment="1">
      <alignment/>
    </xf>
    <xf numFmtId="167" fontId="36" fillId="0" borderId="11" xfId="0" applyNumberFormat="1" applyFont="1" applyBorder="1" applyAlignment="1">
      <alignment horizontal="right"/>
    </xf>
    <xf numFmtId="167" fontId="36" fillId="0" borderId="12" xfId="0" applyNumberFormat="1" applyFont="1" applyBorder="1" applyAlignment="1">
      <alignment horizontal="right"/>
    </xf>
    <xf numFmtId="170" fontId="36" fillId="0" borderId="11" xfId="0" applyNumberFormat="1" applyFont="1" applyBorder="1" applyAlignment="1">
      <alignment/>
    </xf>
    <xf numFmtId="166" fontId="36" fillId="0" borderId="0" xfId="0" applyNumberFormat="1" applyFont="1" applyAlignment="1">
      <alignment/>
    </xf>
    <xf numFmtId="164" fontId="36" fillId="0" borderId="0" xfId="0" applyFont="1" applyAlignment="1">
      <alignment/>
    </xf>
    <xf numFmtId="167" fontId="0" fillId="0" borderId="0" xfId="0" applyNumberFormat="1" applyFont="1" applyBorder="1" applyAlignment="1">
      <alignment horizontal="center" wrapText="1"/>
    </xf>
    <xf numFmtId="167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7" fontId="45" fillId="25" borderId="11" xfId="0" applyNumberFormat="1" applyFont="1" applyFill="1" applyBorder="1" applyAlignment="1">
      <alignment vertical="top" wrapText="1"/>
    </xf>
    <xf numFmtId="167" fontId="45" fillId="25" borderId="0" xfId="0" applyNumberFormat="1" applyFont="1" applyFill="1" applyBorder="1" applyAlignment="1">
      <alignment vertical="top" wrapText="1"/>
    </xf>
    <xf numFmtId="167" fontId="0" fillId="0" borderId="0" xfId="0" applyNumberFormat="1" applyFont="1" applyBorder="1" applyAlignment="1">
      <alignment horizontal="right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2:N85"/>
  <sheetViews>
    <sheetView view="pageBreakPreview" zoomScaleSheetLayoutView="100" workbookViewId="0" topLeftCell="A58">
      <selection activeCell="N45" sqref="N45"/>
    </sheetView>
  </sheetViews>
  <sheetFormatPr defaultColWidth="9.140625" defaultRowHeight="12.75"/>
  <cols>
    <col min="1" max="1" width="44.7109375" style="0" customWidth="1"/>
    <col min="2" max="2" width="6.8515625" style="0" customWidth="1"/>
    <col min="3" max="3" width="8.421875" style="1" customWidth="1"/>
    <col min="4" max="4" width="15.28125" style="1" customWidth="1"/>
    <col min="5" max="5" width="7.57421875" style="1" customWidth="1"/>
    <col min="6" max="6" width="7.8515625" style="1" customWidth="1"/>
    <col min="7" max="7" width="13.7109375" style="2" customWidth="1"/>
    <col min="8" max="8" width="0" style="3" hidden="1" customWidth="1"/>
    <col min="9" max="12" width="0" style="0" hidden="1" customWidth="1"/>
  </cols>
  <sheetData>
    <row r="2" spans="1:7" ht="12.75">
      <c r="A2" s="4" t="s">
        <v>0</v>
      </c>
      <c r="B2" s="4"/>
      <c r="C2" s="4"/>
      <c r="D2" s="4"/>
      <c r="E2" s="4"/>
      <c r="F2" s="4"/>
      <c r="G2" s="4"/>
    </row>
    <row r="3" ht="4.5" customHeight="1"/>
    <row r="4" spans="1:7" ht="12.75">
      <c r="A4" s="5" t="s">
        <v>1</v>
      </c>
      <c r="B4" s="5"/>
      <c r="C4" s="5"/>
      <c r="D4" s="5"/>
      <c r="E4" s="5"/>
      <c r="F4" s="5"/>
      <c r="G4" s="5"/>
    </row>
    <row r="5" ht="9" customHeight="1"/>
    <row r="6" spans="1:7" ht="32.25" customHeight="1">
      <c r="A6" s="6" t="s">
        <v>2</v>
      </c>
      <c r="B6" s="7" t="s">
        <v>3</v>
      </c>
      <c r="C6" s="8" t="s">
        <v>4</v>
      </c>
      <c r="D6" s="7" t="s">
        <v>5</v>
      </c>
      <c r="E6" s="8" t="s">
        <v>6</v>
      </c>
      <c r="F6" s="7" t="s">
        <v>7</v>
      </c>
      <c r="G6" s="7" t="s">
        <v>8</v>
      </c>
    </row>
    <row r="7" spans="1:8" s="14" customFormat="1" ht="12.75">
      <c r="A7" s="9" t="s">
        <v>9</v>
      </c>
      <c r="B7" s="10"/>
      <c r="C7" s="11"/>
      <c r="D7" s="11"/>
      <c r="E7" s="11"/>
      <c r="F7" s="11"/>
      <c r="G7" s="12"/>
      <c r="H7" s="13"/>
    </row>
    <row r="8" spans="1:8" s="21" customFormat="1" ht="25.5" customHeight="1">
      <c r="A8" s="15" t="s">
        <v>10</v>
      </c>
      <c r="B8" s="16">
        <v>751</v>
      </c>
      <c r="C8" s="17" t="s">
        <v>11</v>
      </c>
      <c r="D8" s="18" t="s">
        <v>12</v>
      </c>
      <c r="E8" s="17" t="s">
        <v>13</v>
      </c>
      <c r="F8" s="18" t="s">
        <v>14</v>
      </c>
      <c r="G8" s="19">
        <f>SUM(G9:G10)</f>
        <v>987360</v>
      </c>
      <c r="H8" s="20"/>
    </row>
    <row r="9" spans="1:7" ht="12.75">
      <c r="A9" s="22" t="s">
        <v>15</v>
      </c>
      <c r="B9" s="22">
        <v>751</v>
      </c>
      <c r="C9" s="23" t="s">
        <v>11</v>
      </c>
      <c r="D9" s="18" t="s">
        <v>12</v>
      </c>
      <c r="E9" s="23" t="s">
        <v>16</v>
      </c>
      <c r="F9" s="24" t="s">
        <v>17</v>
      </c>
      <c r="G9" s="25">
        <v>758341</v>
      </c>
    </row>
    <row r="10" spans="1:7" ht="12.75">
      <c r="A10" s="26" t="s">
        <v>18</v>
      </c>
      <c r="B10" s="26">
        <v>751</v>
      </c>
      <c r="C10" s="27" t="s">
        <v>11</v>
      </c>
      <c r="D10" s="18" t="s">
        <v>12</v>
      </c>
      <c r="E10" s="27" t="s">
        <v>16</v>
      </c>
      <c r="F10" s="28" t="s">
        <v>19</v>
      </c>
      <c r="G10" s="29">
        <v>229019</v>
      </c>
    </row>
    <row r="11" spans="1:8" s="14" customFormat="1" ht="12.75">
      <c r="A11" s="30" t="s">
        <v>20</v>
      </c>
      <c r="C11" s="31"/>
      <c r="D11" s="31"/>
      <c r="E11" s="31"/>
      <c r="F11" s="31"/>
      <c r="G11" s="32"/>
      <c r="H11" s="13"/>
    </row>
    <row r="12" spans="1:8" s="21" customFormat="1" ht="12.75">
      <c r="A12" s="33" t="s">
        <v>21</v>
      </c>
      <c r="B12" s="34">
        <v>751</v>
      </c>
      <c r="C12" s="35" t="s">
        <v>22</v>
      </c>
      <c r="D12" s="36" t="s">
        <v>23</v>
      </c>
      <c r="E12" s="35" t="s">
        <v>13</v>
      </c>
      <c r="F12" s="37" t="s">
        <v>13</v>
      </c>
      <c r="G12" s="38">
        <f>SUM(G13+G16+G21+G22)</f>
        <v>3995303</v>
      </c>
      <c r="H12" s="20"/>
    </row>
    <row r="13" spans="1:8" s="21" customFormat="1" ht="12.75">
      <c r="A13" s="39" t="s">
        <v>10</v>
      </c>
      <c r="B13" s="21">
        <v>751</v>
      </c>
      <c r="C13" s="40" t="s">
        <v>22</v>
      </c>
      <c r="D13" s="36" t="s">
        <v>23</v>
      </c>
      <c r="E13" s="40" t="s">
        <v>13</v>
      </c>
      <c r="F13" s="17" t="s">
        <v>14</v>
      </c>
      <c r="G13" s="41">
        <f>SUM(G14:G15)</f>
        <v>3585303</v>
      </c>
      <c r="H13" s="20"/>
    </row>
    <row r="14" spans="1:7" ht="12.75">
      <c r="A14" s="22" t="s">
        <v>15</v>
      </c>
      <c r="B14" s="42">
        <v>751</v>
      </c>
      <c r="C14" s="24" t="s">
        <v>22</v>
      </c>
      <c r="D14" s="43" t="s">
        <v>23</v>
      </c>
      <c r="E14" s="24" t="s">
        <v>16</v>
      </c>
      <c r="F14" s="23" t="s">
        <v>17</v>
      </c>
      <c r="G14" s="44">
        <v>2753689</v>
      </c>
    </row>
    <row r="15" spans="1:7" ht="12.75">
      <c r="A15" s="45" t="s">
        <v>24</v>
      </c>
      <c r="B15">
        <v>751</v>
      </c>
      <c r="C15" s="46" t="s">
        <v>22</v>
      </c>
      <c r="D15" s="43" t="s">
        <v>23</v>
      </c>
      <c r="E15" s="46" t="s">
        <v>16</v>
      </c>
      <c r="F15" s="47" t="s">
        <v>19</v>
      </c>
      <c r="G15" s="48">
        <v>831614</v>
      </c>
    </row>
    <row r="16" spans="1:14" s="21" customFormat="1" ht="12.75">
      <c r="A16" s="49" t="s">
        <v>25</v>
      </c>
      <c r="B16" s="34">
        <v>751</v>
      </c>
      <c r="C16" s="35" t="s">
        <v>22</v>
      </c>
      <c r="D16" s="43" t="s">
        <v>23</v>
      </c>
      <c r="E16" s="35" t="s">
        <v>26</v>
      </c>
      <c r="F16" s="37" t="s">
        <v>27</v>
      </c>
      <c r="G16" s="50">
        <f>SUM(G17:G20)</f>
        <v>238500</v>
      </c>
      <c r="H16" s="20"/>
      <c r="N16" s="51">
        <f>SUM(G16+G21+G22)</f>
        <v>410000</v>
      </c>
    </row>
    <row r="17" spans="1:7" ht="12.75">
      <c r="A17" s="45" t="s">
        <v>28</v>
      </c>
      <c r="B17">
        <v>751</v>
      </c>
      <c r="C17" s="46" t="s">
        <v>22</v>
      </c>
      <c r="D17" s="43" t="s">
        <v>23</v>
      </c>
      <c r="E17" s="24" t="s">
        <v>26</v>
      </c>
      <c r="F17" s="47" t="s">
        <v>29</v>
      </c>
      <c r="G17" s="48">
        <v>75000</v>
      </c>
    </row>
    <row r="18" spans="1:7" ht="12.75">
      <c r="A18" s="22" t="s">
        <v>30</v>
      </c>
      <c r="B18" s="42">
        <v>751</v>
      </c>
      <c r="C18" s="24" t="s">
        <v>22</v>
      </c>
      <c r="D18" s="43" t="s">
        <v>23</v>
      </c>
      <c r="E18" s="24" t="s">
        <v>26</v>
      </c>
      <c r="F18" s="23" t="s">
        <v>31</v>
      </c>
      <c r="G18" s="44">
        <v>128500</v>
      </c>
    </row>
    <row r="19" spans="1:7" ht="12.75">
      <c r="A19" s="22" t="s">
        <v>32</v>
      </c>
      <c r="B19" s="42">
        <v>751</v>
      </c>
      <c r="C19" s="24" t="s">
        <v>22</v>
      </c>
      <c r="D19" s="43" t="s">
        <v>23</v>
      </c>
      <c r="E19" s="24" t="s">
        <v>26</v>
      </c>
      <c r="F19" s="23" t="s">
        <v>33</v>
      </c>
      <c r="G19" s="44">
        <v>15000</v>
      </c>
    </row>
    <row r="20" spans="1:7" ht="12.75">
      <c r="A20" s="22" t="s">
        <v>34</v>
      </c>
      <c r="B20" s="42">
        <v>751</v>
      </c>
      <c r="C20" s="24" t="s">
        <v>22</v>
      </c>
      <c r="D20" s="43" t="s">
        <v>23</v>
      </c>
      <c r="E20" s="24" t="s">
        <v>26</v>
      </c>
      <c r="F20" s="23" t="s">
        <v>35</v>
      </c>
      <c r="G20" s="44">
        <v>20000</v>
      </c>
    </row>
    <row r="21" spans="1:8" s="21" customFormat="1" ht="12.75">
      <c r="A21" s="49" t="s">
        <v>36</v>
      </c>
      <c r="B21" s="21">
        <v>751</v>
      </c>
      <c r="C21" s="40" t="s">
        <v>22</v>
      </c>
      <c r="D21" s="36" t="s">
        <v>23</v>
      </c>
      <c r="E21" s="40" t="s">
        <v>37</v>
      </c>
      <c r="F21" s="17" t="s">
        <v>38</v>
      </c>
      <c r="G21" s="41">
        <v>32000</v>
      </c>
      <c r="H21" s="20"/>
    </row>
    <row r="22" spans="1:8" s="21" customFormat="1" ht="12.75">
      <c r="A22" s="49" t="s">
        <v>39</v>
      </c>
      <c r="B22" s="34">
        <v>751</v>
      </c>
      <c r="C22" s="35" t="s">
        <v>22</v>
      </c>
      <c r="D22" s="36" t="s">
        <v>23</v>
      </c>
      <c r="E22" s="35" t="s">
        <v>13</v>
      </c>
      <c r="F22" s="37" t="s">
        <v>40</v>
      </c>
      <c r="G22" s="50">
        <f>SUM(G23:G24)</f>
        <v>139500</v>
      </c>
      <c r="H22" s="20"/>
    </row>
    <row r="23" spans="1:7" ht="12.75">
      <c r="A23" s="22" t="s">
        <v>41</v>
      </c>
      <c r="B23">
        <v>751</v>
      </c>
      <c r="C23" s="28" t="s">
        <v>22</v>
      </c>
      <c r="D23" s="43" t="s">
        <v>23</v>
      </c>
      <c r="E23" s="24" t="s">
        <v>26</v>
      </c>
      <c r="F23" s="52" t="s">
        <v>42</v>
      </c>
      <c r="G23" s="44">
        <v>5000</v>
      </c>
    </row>
    <row r="24" spans="1:7" ht="12.75">
      <c r="A24" s="22" t="s">
        <v>43</v>
      </c>
      <c r="B24" s="22">
        <v>751</v>
      </c>
      <c r="C24" s="23" t="s">
        <v>22</v>
      </c>
      <c r="D24" s="43" t="s">
        <v>23</v>
      </c>
      <c r="E24" s="24" t="s">
        <v>26</v>
      </c>
      <c r="F24" s="53" t="s">
        <v>44</v>
      </c>
      <c r="G24" s="54">
        <v>134500</v>
      </c>
    </row>
    <row r="25" spans="1:10" ht="14.25" customHeight="1">
      <c r="A25" s="55" t="s">
        <v>45</v>
      </c>
      <c r="B25" s="22"/>
      <c r="C25" s="24"/>
      <c r="D25" s="24"/>
      <c r="E25" s="24"/>
      <c r="F25" s="24"/>
      <c r="G25" s="25"/>
      <c r="J25" s="56"/>
    </row>
    <row r="26" spans="1:10" s="21" customFormat="1" ht="12.75" customHeight="1">
      <c r="A26" s="49" t="s">
        <v>46</v>
      </c>
      <c r="B26" s="49">
        <v>751</v>
      </c>
      <c r="C26" s="37" t="s">
        <v>47</v>
      </c>
      <c r="D26" s="57" t="s">
        <v>48</v>
      </c>
      <c r="E26" s="37" t="s">
        <v>49</v>
      </c>
      <c r="F26" s="35" t="s">
        <v>13</v>
      </c>
      <c r="G26" s="58">
        <f>SUM(G27)</f>
        <v>50000</v>
      </c>
      <c r="H26" s="20"/>
      <c r="J26" s="59"/>
    </row>
    <row r="27" spans="1:10" ht="12.75" customHeight="1">
      <c r="A27" s="22" t="s">
        <v>36</v>
      </c>
      <c r="B27" s="22">
        <v>751</v>
      </c>
      <c r="C27" s="23" t="s">
        <v>47</v>
      </c>
      <c r="D27" s="60" t="s">
        <v>48</v>
      </c>
      <c r="E27" s="23" t="s">
        <v>49</v>
      </c>
      <c r="F27" s="24" t="s">
        <v>38</v>
      </c>
      <c r="G27" s="61">
        <v>50000</v>
      </c>
      <c r="J27" s="56"/>
    </row>
    <row r="28" spans="1:7" ht="12.75">
      <c r="A28" s="33" t="s">
        <v>50</v>
      </c>
      <c r="B28" s="62" t="s">
        <v>51</v>
      </c>
      <c r="C28" s="63" t="s">
        <v>52</v>
      </c>
      <c r="D28" s="57" t="s">
        <v>53</v>
      </c>
      <c r="E28" s="64" t="s">
        <v>13</v>
      </c>
      <c r="F28" s="64" t="s">
        <v>13</v>
      </c>
      <c r="G28" s="65">
        <f>SUM(G29)</f>
        <v>460740</v>
      </c>
    </row>
    <row r="29" spans="1:7" ht="12.75">
      <c r="A29" s="22" t="s">
        <v>34</v>
      </c>
      <c r="B29" s="62" t="s">
        <v>51</v>
      </c>
      <c r="C29" s="66" t="s">
        <v>52</v>
      </c>
      <c r="D29" s="60" t="s">
        <v>53</v>
      </c>
      <c r="E29" s="64" t="s">
        <v>26</v>
      </c>
      <c r="F29" s="53" t="s">
        <v>35</v>
      </c>
      <c r="G29" s="29">
        <v>460740</v>
      </c>
    </row>
    <row r="30" spans="1:7" ht="12.75">
      <c r="A30" s="49" t="s">
        <v>54</v>
      </c>
      <c r="B30" s="62" t="s">
        <v>51</v>
      </c>
      <c r="C30" s="63" t="s">
        <v>52</v>
      </c>
      <c r="D30" s="67" t="s">
        <v>55</v>
      </c>
      <c r="E30" s="64" t="s">
        <v>13</v>
      </c>
      <c r="F30" s="64" t="s">
        <v>13</v>
      </c>
      <c r="G30" s="65">
        <f>SUM(G31:G31)</f>
        <v>33000</v>
      </c>
    </row>
    <row r="31" spans="1:7" ht="12.75">
      <c r="A31" s="22" t="s">
        <v>43</v>
      </c>
      <c r="B31" s="62" t="s">
        <v>51</v>
      </c>
      <c r="C31" s="66" t="s">
        <v>52</v>
      </c>
      <c r="D31" s="68" t="s">
        <v>55</v>
      </c>
      <c r="E31" s="64" t="s">
        <v>26</v>
      </c>
      <c r="F31" s="53" t="s">
        <v>44</v>
      </c>
      <c r="G31" s="29">
        <v>33000</v>
      </c>
    </row>
    <row r="32" spans="1:7" ht="12.75">
      <c r="A32" s="69" t="s">
        <v>56</v>
      </c>
      <c r="B32" s="62" t="s">
        <v>51</v>
      </c>
      <c r="C32" s="64" t="s">
        <v>57</v>
      </c>
      <c r="D32" s="57" t="s">
        <v>58</v>
      </c>
      <c r="E32" s="64" t="s">
        <v>13</v>
      </c>
      <c r="F32" s="64" t="s">
        <v>13</v>
      </c>
      <c r="G32" s="65">
        <f>SUM(G35:H37)</f>
        <v>202500</v>
      </c>
    </row>
    <row r="33" spans="1:7" ht="15" customHeight="1">
      <c r="A33" s="70" t="s">
        <v>59</v>
      </c>
      <c r="B33" s="62" t="s">
        <v>51</v>
      </c>
      <c r="C33" s="64" t="s">
        <v>57</v>
      </c>
      <c r="D33" s="57" t="s">
        <v>58</v>
      </c>
      <c r="E33" s="64" t="s">
        <v>13</v>
      </c>
      <c r="F33" s="64" t="s">
        <v>13</v>
      </c>
      <c r="G33" s="71">
        <f>SUM(G35:H37)</f>
        <v>202500</v>
      </c>
    </row>
    <row r="34" spans="1:8" ht="39" customHeight="1">
      <c r="A34" s="72" t="s">
        <v>60</v>
      </c>
      <c r="B34" s="73" t="s">
        <v>51</v>
      </c>
      <c r="C34" s="57" t="s">
        <v>61</v>
      </c>
      <c r="D34" s="57" t="s">
        <v>58</v>
      </c>
      <c r="E34" s="57" t="s">
        <v>13</v>
      </c>
      <c r="F34" s="57" t="s">
        <v>13</v>
      </c>
      <c r="G34" s="74">
        <f>SUM(G35:H37)</f>
        <v>202500</v>
      </c>
      <c r="H34" s="74"/>
    </row>
    <row r="35" spans="1:12" ht="16.5" customHeight="1">
      <c r="A35" s="22" t="s">
        <v>15</v>
      </c>
      <c r="B35" s="75" t="s">
        <v>51</v>
      </c>
      <c r="C35" s="76" t="s">
        <v>61</v>
      </c>
      <c r="D35" s="60" t="s">
        <v>58</v>
      </c>
      <c r="E35" s="76" t="s">
        <v>16</v>
      </c>
      <c r="F35" s="76" t="s">
        <v>17</v>
      </c>
      <c r="G35" s="77">
        <v>145560</v>
      </c>
      <c r="H35" s="77"/>
      <c r="L35" s="78"/>
    </row>
    <row r="36" spans="1:8" ht="12.75">
      <c r="A36" s="22" t="s">
        <v>24</v>
      </c>
      <c r="B36" s="75" t="s">
        <v>51</v>
      </c>
      <c r="C36" s="76" t="s">
        <v>61</v>
      </c>
      <c r="D36" s="60" t="s">
        <v>58</v>
      </c>
      <c r="E36" s="76" t="s">
        <v>16</v>
      </c>
      <c r="F36" s="76" t="s">
        <v>19</v>
      </c>
      <c r="G36" s="77">
        <v>43960</v>
      </c>
      <c r="H36" s="77"/>
    </row>
    <row r="37" spans="1:8" ht="15.75" customHeight="1">
      <c r="A37" s="22" t="s">
        <v>43</v>
      </c>
      <c r="B37" s="75" t="s">
        <v>51</v>
      </c>
      <c r="C37" s="76" t="s">
        <v>61</v>
      </c>
      <c r="D37" s="60" t="s">
        <v>58</v>
      </c>
      <c r="E37" s="76" t="s">
        <v>26</v>
      </c>
      <c r="F37" s="76" t="s">
        <v>44</v>
      </c>
      <c r="G37" s="77">
        <v>12980</v>
      </c>
      <c r="H37" s="77"/>
    </row>
    <row r="38" spans="1:8" s="21" customFormat="1" ht="42" customHeight="1">
      <c r="A38" s="79" t="s">
        <v>62</v>
      </c>
      <c r="B38" s="75" t="s">
        <v>51</v>
      </c>
      <c r="C38" s="80" t="s">
        <v>63</v>
      </c>
      <c r="D38" s="67" t="s">
        <v>64</v>
      </c>
      <c r="E38" s="35" t="s">
        <v>13</v>
      </c>
      <c r="F38" s="80" t="s">
        <v>40</v>
      </c>
      <c r="G38" s="81">
        <f>SUM(G39)</f>
        <v>5000</v>
      </c>
      <c r="H38" s="82"/>
    </row>
    <row r="39" spans="1:8" ht="42" customHeight="1">
      <c r="A39" s="83" t="s">
        <v>65</v>
      </c>
      <c r="B39" s="75" t="s">
        <v>51</v>
      </c>
      <c r="C39" s="80" t="s">
        <v>63</v>
      </c>
      <c r="D39" s="68" t="s">
        <v>64</v>
      </c>
      <c r="E39" s="35" t="s">
        <v>26</v>
      </c>
      <c r="F39" s="80" t="s">
        <v>42</v>
      </c>
      <c r="G39" s="84">
        <v>5000</v>
      </c>
      <c r="H39" s="85"/>
    </row>
    <row r="40" spans="1:8" s="21" customFormat="1" ht="42" customHeight="1">
      <c r="A40" s="86" t="s">
        <v>66</v>
      </c>
      <c r="B40" s="62" t="s">
        <v>51</v>
      </c>
      <c r="C40" s="87" t="s">
        <v>67</v>
      </c>
      <c r="D40" s="88"/>
      <c r="E40" s="88"/>
      <c r="F40" s="88"/>
      <c r="G40" s="89">
        <f>SUM(G41)</f>
        <v>25800</v>
      </c>
      <c r="H40" s="90" t="e">
        <f>H41</f>
        <v>#REF!</v>
      </c>
    </row>
    <row r="41" spans="1:8" s="97" customFormat="1" ht="16.5" customHeight="1">
      <c r="A41" s="91" t="s">
        <v>68</v>
      </c>
      <c r="B41" s="92" t="s">
        <v>51</v>
      </c>
      <c r="C41" s="93" t="s">
        <v>67</v>
      </c>
      <c r="D41" s="94" t="s">
        <v>69</v>
      </c>
      <c r="E41" s="95" t="s">
        <v>26</v>
      </c>
      <c r="F41" s="95"/>
      <c r="G41" s="96">
        <f>SUM(G42:G44)</f>
        <v>25800</v>
      </c>
      <c r="H41" s="96" t="e">
        <f>H42+#REF!</f>
        <v>#REF!</v>
      </c>
    </row>
    <row r="42" spans="1:8" s="97" customFormat="1" ht="61.5" customHeight="1">
      <c r="A42" s="98" t="s">
        <v>70</v>
      </c>
      <c r="B42" s="92" t="s">
        <v>51</v>
      </c>
      <c r="C42" s="93" t="s">
        <v>67</v>
      </c>
      <c r="D42" s="94" t="s">
        <v>69</v>
      </c>
      <c r="E42" s="95" t="s">
        <v>26</v>
      </c>
      <c r="F42" s="95" t="s">
        <v>35</v>
      </c>
      <c r="G42" s="96">
        <v>2000</v>
      </c>
      <c r="H42" s="96" t="e">
        <f>#REF!</f>
        <v>#REF!</v>
      </c>
    </row>
    <row r="43" spans="1:8" s="97" customFormat="1" ht="70.5" customHeight="1">
      <c r="A43" s="99" t="s">
        <v>71</v>
      </c>
      <c r="B43" s="92" t="s">
        <v>51</v>
      </c>
      <c r="C43" s="93" t="s">
        <v>67</v>
      </c>
      <c r="D43" s="94" t="s">
        <v>69</v>
      </c>
      <c r="E43" s="95" t="s">
        <v>26</v>
      </c>
      <c r="F43" s="95" t="s">
        <v>35</v>
      </c>
      <c r="G43" s="100">
        <v>20000</v>
      </c>
      <c r="H43" s="101"/>
    </row>
    <row r="44" spans="1:8" s="97" customFormat="1" ht="82.5" customHeight="1">
      <c r="A44" s="98" t="s">
        <v>72</v>
      </c>
      <c r="B44" s="92" t="s">
        <v>51</v>
      </c>
      <c r="C44" s="93" t="s">
        <v>67</v>
      </c>
      <c r="D44" s="94" t="s">
        <v>69</v>
      </c>
      <c r="E44" s="95" t="s">
        <v>26</v>
      </c>
      <c r="F44" s="102" t="s">
        <v>35</v>
      </c>
      <c r="G44" s="96">
        <v>3800</v>
      </c>
      <c r="H44" s="101"/>
    </row>
    <row r="45" spans="1:8" s="21" customFormat="1" ht="27" customHeight="1">
      <c r="A45" s="79" t="s">
        <v>73</v>
      </c>
      <c r="B45" s="75" t="s">
        <v>51</v>
      </c>
      <c r="C45" s="80" t="s">
        <v>74</v>
      </c>
      <c r="D45" s="57" t="s">
        <v>75</v>
      </c>
      <c r="E45" s="35" t="s">
        <v>26</v>
      </c>
      <c r="F45" s="103"/>
      <c r="G45" s="104">
        <f>SUM(G46+G47)</f>
        <v>3485200</v>
      </c>
      <c r="H45" s="82"/>
    </row>
    <row r="46" spans="1:8" s="107" customFormat="1" ht="14.25" customHeight="1">
      <c r="A46" s="22" t="s">
        <v>34</v>
      </c>
      <c r="B46" s="105" t="s">
        <v>51</v>
      </c>
      <c r="C46" s="76" t="s">
        <v>74</v>
      </c>
      <c r="D46" s="60" t="s">
        <v>75</v>
      </c>
      <c r="E46" s="24" t="s">
        <v>26</v>
      </c>
      <c r="F46" s="76" t="s">
        <v>33</v>
      </c>
      <c r="G46" s="106">
        <v>3385200</v>
      </c>
      <c r="H46" s="85"/>
    </row>
    <row r="47" spans="1:8" s="107" customFormat="1" ht="15" customHeight="1">
      <c r="A47" s="22" t="s">
        <v>76</v>
      </c>
      <c r="B47" s="105" t="s">
        <v>51</v>
      </c>
      <c r="C47" s="76" t="s">
        <v>74</v>
      </c>
      <c r="D47" s="60" t="s">
        <v>75</v>
      </c>
      <c r="E47" s="24" t="s">
        <v>26</v>
      </c>
      <c r="F47" s="76" t="s">
        <v>44</v>
      </c>
      <c r="G47" s="84">
        <v>100000</v>
      </c>
      <c r="H47" s="85"/>
    </row>
    <row r="48" spans="1:8" s="115" customFormat="1" ht="63.75" customHeight="1">
      <c r="A48" s="108" t="s">
        <v>77</v>
      </c>
      <c r="B48" s="109" t="s">
        <v>51</v>
      </c>
      <c r="C48" s="110" t="s">
        <v>74</v>
      </c>
      <c r="D48" s="111" t="s">
        <v>78</v>
      </c>
      <c r="E48" s="112" t="s">
        <v>79</v>
      </c>
      <c r="F48" s="110" t="s">
        <v>33</v>
      </c>
      <c r="G48" s="113">
        <v>10985400</v>
      </c>
      <c r="H48" s="114"/>
    </row>
    <row r="49" spans="1:8" s="115" customFormat="1" ht="49.5" customHeight="1">
      <c r="A49" s="108" t="s">
        <v>80</v>
      </c>
      <c r="B49" s="109" t="s">
        <v>51</v>
      </c>
      <c r="C49" s="110" t="s">
        <v>81</v>
      </c>
      <c r="D49" s="111" t="s">
        <v>53</v>
      </c>
      <c r="E49" s="112" t="s">
        <v>26</v>
      </c>
      <c r="F49" s="110" t="s">
        <v>35</v>
      </c>
      <c r="G49" s="113">
        <v>1000</v>
      </c>
      <c r="H49" s="114"/>
    </row>
    <row r="50" spans="1:7" ht="12.75">
      <c r="A50" s="55" t="s">
        <v>82</v>
      </c>
      <c r="B50" s="49">
        <v>751</v>
      </c>
      <c r="C50" s="35" t="s">
        <v>83</v>
      </c>
      <c r="D50" s="35" t="s">
        <v>84</v>
      </c>
      <c r="E50" s="35" t="s">
        <v>13</v>
      </c>
      <c r="F50" s="35" t="s">
        <v>27</v>
      </c>
      <c r="G50" s="65">
        <f>SUM(G51+G55)</f>
        <v>338000</v>
      </c>
    </row>
    <row r="51" spans="1:7" ht="12.75">
      <c r="A51" s="70" t="s">
        <v>85</v>
      </c>
      <c r="B51" s="75" t="s">
        <v>51</v>
      </c>
      <c r="C51" s="80" t="s">
        <v>83</v>
      </c>
      <c r="D51" s="57" t="s">
        <v>86</v>
      </c>
      <c r="E51" s="80" t="s">
        <v>13</v>
      </c>
      <c r="F51" s="80" t="s">
        <v>13</v>
      </c>
      <c r="G51" s="116">
        <f>SUM(G52)</f>
        <v>10000</v>
      </c>
    </row>
    <row r="52" spans="1:7" ht="12.75">
      <c r="A52" s="117" t="s">
        <v>87</v>
      </c>
      <c r="B52" s="75" t="s">
        <v>51</v>
      </c>
      <c r="C52" s="80" t="s">
        <v>83</v>
      </c>
      <c r="D52" s="57" t="s">
        <v>86</v>
      </c>
      <c r="E52" s="80" t="s">
        <v>26</v>
      </c>
      <c r="F52" s="80" t="s">
        <v>13</v>
      </c>
      <c r="G52" s="118">
        <f>SUM(G53:G54)</f>
        <v>10000</v>
      </c>
    </row>
    <row r="53" spans="1:7" ht="12.75">
      <c r="A53" s="22" t="s">
        <v>34</v>
      </c>
      <c r="B53" s="75" t="s">
        <v>51</v>
      </c>
      <c r="C53" s="80" t="s">
        <v>83</v>
      </c>
      <c r="D53" s="57" t="s">
        <v>86</v>
      </c>
      <c r="E53" s="80" t="s">
        <v>26</v>
      </c>
      <c r="F53" s="80" t="s">
        <v>35</v>
      </c>
      <c r="G53" s="118">
        <v>5000</v>
      </c>
    </row>
    <row r="54" spans="1:7" ht="12.75">
      <c r="A54" s="22" t="s">
        <v>76</v>
      </c>
      <c r="B54" s="75" t="s">
        <v>51</v>
      </c>
      <c r="C54" s="80" t="s">
        <v>83</v>
      </c>
      <c r="D54" s="57" t="s">
        <v>86</v>
      </c>
      <c r="E54" s="80" t="s">
        <v>26</v>
      </c>
      <c r="F54" s="80" t="s">
        <v>44</v>
      </c>
      <c r="G54" s="118">
        <v>5000</v>
      </c>
    </row>
    <row r="55" spans="1:7" ht="12.75">
      <c r="A55" s="119" t="s">
        <v>88</v>
      </c>
      <c r="B55" s="75" t="s">
        <v>51</v>
      </c>
      <c r="C55" s="80" t="s">
        <v>83</v>
      </c>
      <c r="D55" s="57" t="s">
        <v>89</v>
      </c>
      <c r="E55" s="80" t="s">
        <v>13</v>
      </c>
      <c r="F55" s="80" t="s">
        <v>13</v>
      </c>
      <c r="G55" s="116">
        <f>SUM(G57:G58)</f>
        <v>328000</v>
      </c>
    </row>
    <row r="56" spans="1:7" ht="12.75">
      <c r="A56" s="117" t="s">
        <v>87</v>
      </c>
      <c r="B56" s="75" t="s">
        <v>51</v>
      </c>
      <c r="C56" s="80" t="s">
        <v>83</v>
      </c>
      <c r="D56" s="57" t="s">
        <v>89</v>
      </c>
      <c r="E56" s="80" t="s">
        <v>26</v>
      </c>
      <c r="F56" s="80" t="s">
        <v>13</v>
      </c>
      <c r="G56" s="118">
        <f>SUM(G57:G58)</f>
        <v>328000</v>
      </c>
    </row>
    <row r="57" spans="1:7" ht="12.75">
      <c r="A57" s="22" t="s">
        <v>34</v>
      </c>
      <c r="B57" s="75" t="s">
        <v>51</v>
      </c>
      <c r="C57" s="80" t="s">
        <v>83</v>
      </c>
      <c r="D57" s="57" t="s">
        <v>89</v>
      </c>
      <c r="E57" s="80" t="s">
        <v>26</v>
      </c>
      <c r="F57" s="80" t="s">
        <v>35</v>
      </c>
      <c r="G57" s="29">
        <v>244000</v>
      </c>
    </row>
    <row r="58" spans="1:7" ht="12.75">
      <c r="A58" s="22" t="s">
        <v>76</v>
      </c>
      <c r="B58" s="75" t="s">
        <v>51</v>
      </c>
      <c r="C58" s="80" t="s">
        <v>83</v>
      </c>
      <c r="D58" s="57" t="s">
        <v>89</v>
      </c>
      <c r="E58" s="80" t="s">
        <v>26</v>
      </c>
      <c r="F58" s="80" t="s">
        <v>44</v>
      </c>
      <c r="G58" s="29">
        <v>84000</v>
      </c>
    </row>
    <row r="59" spans="1:10" ht="29.25" customHeight="1">
      <c r="A59" s="120" t="s">
        <v>90</v>
      </c>
      <c r="B59" s="22"/>
      <c r="C59" s="24"/>
      <c r="D59" s="24"/>
      <c r="E59" s="24"/>
      <c r="F59" s="24"/>
      <c r="G59" s="121"/>
      <c r="J59" s="56"/>
    </row>
    <row r="60" spans="1:10" ht="12.75" customHeight="1">
      <c r="A60" s="70" t="s">
        <v>91</v>
      </c>
      <c r="B60" s="62" t="s">
        <v>51</v>
      </c>
      <c r="C60" s="64" t="s">
        <v>92</v>
      </c>
      <c r="D60" s="57" t="s">
        <v>53</v>
      </c>
      <c r="E60" s="64" t="s">
        <v>13</v>
      </c>
      <c r="F60" s="64" t="s">
        <v>13</v>
      </c>
      <c r="G60" s="122">
        <f>SUM(G62:G63)</f>
        <v>295000</v>
      </c>
      <c r="J60" s="56"/>
    </row>
    <row r="61" spans="1:14" ht="27" customHeight="1">
      <c r="A61" s="123" t="s">
        <v>93</v>
      </c>
      <c r="B61" s="62" t="s">
        <v>51</v>
      </c>
      <c r="C61" s="64" t="s">
        <v>94</v>
      </c>
      <c r="D61" s="57" t="s">
        <v>53</v>
      </c>
      <c r="E61" s="64" t="s">
        <v>13</v>
      </c>
      <c r="F61" s="64" t="s">
        <v>13</v>
      </c>
      <c r="G61" s="124">
        <f>SUM(G62:G62)</f>
        <v>268000</v>
      </c>
      <c r="J61" s="56"/>
      <c r="N61" s="2"/>
    </row>
    <row r="62" spans="1:10" ht="12.75" customHeight="1">
      <c r="A62" s="22" t="s">
        <v>30</v>
      </c>
      <c r="B62" s="62" t="s">
        <v>51</v>
      </c>
      <c r="C62" s="125" t="s">
        <v>94</v>
      </c>
      <c r="D62" s="60" t="s">
        <v>53</v>
      </c>
      <c r="E62" s="125" t="s">
        <v>26</v>
      </c>
      <c r="F62" s="125" t="s">
        <v>31</v>
      </c>
      <c r="G62" s="121">
        <v>268000</v>
      </c>
      <c r="J62" s="56"/>
    </row>
    <row r="63" spans="1:10" ht="12.75" customHeight="1">
      <c r="A63" s="22" t="s">
        <v>32</v>
      </c>
      <c r="B63" s="62" t="s">
        <v>51</v>
      </c>
      <c r="C63" s="125" t="s">
        <v>94</v>
      </c>
      <c r="D63" s="60" t="s">
        <v>53</v>
      </c>
      <c r="E63" s="125" t="s">
        <v>26</v>
      </c>
      <c r="F63" s="125" t="s">
        <v>33</v>
      </c>
      <c r="G63" s="121">
        <v>27000</v>
      </c>
      <c r="J63" s="56"/>
    </row>
    <row r="64" spans="1:10" s="131" customFormat="1" ht="54.75" customHeight="1">
      <c r="A64" s="126" t="s">
        <v>95</v>
      </c>
      <c r="B64" s="127" t="s">
        <v>51</v>
      </c>
      <c r="C64" s="128" t="s">
        <v>94</v>
      </c>
      <c r="D64" s="128" t="s">
        <v>96</v>
      </c>
      <c r="E64" s="128" t="s">
        <v>97</v>
      </c>
      <c r="F64" s="128" t="s">
        <v>42</v>
      </c>
      <c r="G64" s="129">
        <v>10247480</v>
      </c>
      <c r="H64" s="130"/>
      <c r="J64" s="132"/>
    </row>
    <row r="65" spans="1:10" s="21" customFormat="1" ht="15" customHeight="1">
      <c r="A65" s="33" t="s">
        <v>98</v>
      </c>
      <c r="B65" s="133" t="s">
        <v>51</v>
      </c>
      <c r="C65" s="64" t="s">
        <v>99</v>
      </c>
      <c r="D65" s="64" t="s">
        <v>84</v>
      </c>
      <c r="E65" s="64" t="s">
        <v>13</v>
      </c>
      <c r="F65" s="134" t="s">
        <v>13</v>
      </c>
      <c r="G65" s="135">
        <f>SUM(G66)</f>
        <v>53300</v>
      </c>
      <c r="H65" s="20"/>
      <c r="J65" s="59"/>
    </row>
    <row r="66" spans="1:10" ht="27" customHeight="1">
      <c r="A66" s="136" t="s">
        <v>100</v>
      </c>
      <c r="B66" s="133" t="s">
        <v>51</v>
      </c>
      <c r="C66" s="64" t="s">
        <v>99</v>
      </c>
      <c r="D66" s="57" t="s">
        <v>101</v>
      </c>
      <c r="E66" s="64" t="s">
        <v>102</v>
      </c>
      <c r="F66" s="134" t="s">
        <v>103</v>
      </c>
      <c r="G66" s="121">
        <v>53300</v>
      </c>
      <c r="J66" s="56"/>
    </row>
    <row r="67" spans="1:10" s="21" customFormat="1" ht="19.5" customHeight="1">
      <c r="A67" s="33" t="s">
        <v>104</v>
      </c>
      <c r="B67" s="133" t="s">
        <v>51</v>
      </c>
      <c r="C67" s="64" t="s">
        <v>105</v>
      </c>
      <c r="D67" s="67" t="s">
        <v>106</v>
      </c>
      <c r="E67" s="64" t="s">
        <v>107</v>
      </c>
      <c r="F67" s="134" t="s">
        <v>108</v>
      </c>
      <c r="G67" s="137">
        <v>155200</v>
      </c>
      <c r="H67" s="20"/>
      <c r="J67" s="59"/>
    </row>
    <row r="68" spans="1:8" s="143" customFormat="1" ht="12.75">
      <c r="A68" s="69" t="s">
        <v>109</v>
      </c>
      <c r="B68" s="138"/>
      <c r="C68" s="139"/>
      <c r="D68" s="140"/>
      <c r="E68" s="139"/>
      <c r="F68" s="140"/>
      <c r="G68" s="141">
        <f>SUM(G8+G12+G26+G28+G30+G32+G38+G40+G45+G48+G49+G50+G60+G65+G64+G67)</f>
        <v>31320283</v>
      </c>
      <c r="H68" s="142"/>
    </row>
    <row r="69" spans="3:6" ht="12.75">
      <c r="C69" s="47"/>
      <c r="D69" s="47"/>
      <c r="E69" s="47"/>
      <c r="F69" s="47"/>
    </row>
    <row r="70" spans="1:12" ht="12.75" customHeight="1">
      <c r="A70" s="107" t="s">
        <v>110</v>
      </c>
      <c r="C70" s="47"/>
      <c r="D70" s="47"/>
      <c r="E70" s="144" t="s">
        <v>111</v>
      </c>
      <c r="F70" s="144"/>
      <c r="G70" s="144"/>
      <c r="L70">
        <v>3621685</v>
      </c>
    </row>
    <row r="71" spans="3:6" ht="12.75">
      <c r="C71" s="47"/>
      <c r="D71" s="145"/>
      <c r="E71" s="47"/>
      <c r="F71" s="47"/>
    </row>
    <row r="72" spans="1:7" ht="12.75" customHeight="1">
      <c r="A72" s="107" t="s">
        <v>112</v>
      </c>
      <c r="C72" s="47"/>
      <c r="D72" s="145"/>
      <c r="E72" s="144" t="s">
        <v>113</v>
      </c>
      <c r="F72" s="144"/>
      <c r="G72" s="144"/>
    </row>
    <row r="73" spans="3:6" ht="12.75">
      <c r="C73" s="47"/>
      <c r="D73" s="145"/>
      <c r="E73" s="47"/>
      <c r="F73" s="47"/>
    </row>
    <row r="74" spans="3:6" ht="12.75">
      <c r="C74" s="47"/>
      <c r="D74" s="145"/>
      <c r="E74" s="47"/>
      <c r="F74" s="47"/>
    </row>
    <row r="75" spans="3:6" ht="12.75">
      <c r="C75" s="47"/>
      <c r="D75" s="145"/>
      <c r="E75" s="47"/>
      <c r="F75" s="47"/>
    </row>
    <row r="76" spans="3:6" ht="12.75">
      <c r="C76" s="47"/>
      <c r="D76" s="145"/>
      <c r="E76" s="47"/>
      <c r="F76" s="47"/>
    </row>
    <row r="77" spans="3:6" ht="12.75">
      <c r="C77" s="47"/>
      <c r="D77" s="47"/>
      <c r="E77" s="47"/>
      <c r="F77" s="47"/>
    </row>
    <row r="78" spans="3:6" ht="12.75">
      <c r="C78" s="47"/>
      <c r="D78" s="47"/>
      <c r="E78" s="47"/>
      <c r="F78" s="47"/>
    </row>
    <row r="79" spans="3:6" ht="12.75">
      <c r="C79" s="47"/>
      <c r="D79" s="47"/>
      <c r="E79" s="47"/>
      <c r="F79" s="47"/>
    </row>
    <row r="80" spans="3:6" ht="12.75">
      <c r="C80" s="47"/>
      <c r="D80" s="47"/>
      <c r="E80" s="47"/>
      <c r="F80" s="47"/>
    </row>
    <row r="81" spans="3:6" ht="12.75">
      <c r="C81" s="47"/>
      <c r="D81" s="47"/>
      <c r="E81" s="47"/>
      <c r="F81" s="47"/>
    </row>
    <row r="82" spans="3:6" ht="12.75">
      <c r="C82" s="47"/>
      <c r="D82" s="47"/>
      <c r="E82" s="47"/>
      <c r="F82" s="47"/>
    </row>
    <row r="83" spans="3:6" ht="12.75">
      <c r="C83" s="47"/>
      <c r="D83" s="47"/>
      <c r="E83" s="47"/>
      <c r="F83" s="47"/>
    </row>
    <row r="84" spans="3:6" ht="12.75">
      <c r="C84" s="47"/>
      <c r="D84" s="47"/>
      <c r="E84" s="47"/>
      <c r="F84" s="47"/>
    </row>
    <row r="85" spans="3:6" ht="12.75">
      <c r="C85" s="47"/>
      <c r="D85" s="47"/>
      <c r="E85" s="47"/>
      <c r="F85" s="47"/>
    </row>
  </sheetData>
  <sheetProtection selectLockedCells="1" selectUnlockedCells="1"/>
  <mergeCells count="6">
    <mergeCell ref="A2:G2"/>
    <mergeCell ref="A4:G4"/>
    <mergeCell ref="G34:H34"/>
    <mergeCell ref="G35:H35"/>
    <mergeCell ref="E70:G70"/>
    <mergeCell ref="E72:G72"/>
  </mergeCells>
  <printOptions/>
  <pageMargins left="0.7875" right="0.15763888888888888" top="0.9840277777777777" bottom="0.9840277777777777" header="0.5118055555555555" footer="0.5118055555555555"/>
  <pageSetup horizontalDpi="300" verticalDpi="300" orientation="portrait" paperSize="9" scale="85"/>
  <rowBreaks count="1" manualBreakCount="1">
    <brk id="41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O80"/>
  <sheetViews>
    <sheetView view="pageBreakPreview" zoomScaleSheetLayoutView="100" workbookViewId="0" topLeftCell="A49">
      <selection activeCell="G60" sqref="G60"/>
    </sheetView>
  </sheetViews>
  <sheetFormatPr defaultColWidth="9.140625" defaultRowHeight="12.75"/>
  <cols>
    <col min="1" max="1" width="44.7109375" style="0" customWidth="1"/>
    <col min="2" max="2" width="6.8515625" style="0" customWidth="1"/>
    <col min="3" max="3" width="8.421875" style="1" customWidth="1"/>
    <col min="4" max="4" width="15.28125" style="1" customWidth="1"/>
    <col min="5" max="5" width="7.57421875" style="1" customWidth="1"/>
    <col min="6" max="6" width="7.8515625" style="1" customWidth="1"/>
    <col min="7" max="7" width="11.8515625" style="2" customWidth="1"/>
    <col min="8" max="8" width="0" style="3" hidden="1" customWidth="1"/>
    <col min="9" max="12" width="0" style="0" hidden="1" customWidth="1"/>
  </cols>
  <sheetData>
    <row r="2" spans="1:7" ht="12.75">
      <c r="A2" s="4" t="s">
        <v>114</v>
      </c>
      <c r="B2" s="4"/>
      <c r="C2" s="4"/>
      <c r="D2" s="4"/>
      <c r="E2" s="4"/>
      <c r="F2" s="4"/>
      <c r="G2" s="4"/>
    </row>
    <row r="3" ht="4.5" customHeight="1"/>
    <row r="4" spans="1:7" ht="12.75">
      <c r="A4" s="5" t="s">
        <v>1</v>
      </c>
      <c r="B4" s="5"/>
      <c r="C4" s="5"/>
      <c r="D4" s="5"/>
      <c r="E4" s="5"/>
      <c r="F4" s="5"/>
      <c r="G4" s="5"/>
    </row>
    <row r="5" ht="9" customHeight="1"/>
    <row r="6" spans="1:7" ht="32.25" customHeight="1">
      <c r="A6" s="6" t="s">
        <v>2</v>
      </c>
      <c r="B6" s="7" t="s">
        <v>3</v>
      </c>
      <c r="C6" s="8" t="s">
        <v>4</v>
      </c>
      <c r="D6" s="7" t="s">
        <v>5</v>
      </c>
      <c r="E6" s="8" t="s">
        <v>6</v>
      </c>
      <c r="F6" s="7" t="s">
        <v>7</v>
      </c>
      <c r="G6" s="7" t="s">
        <v>8</v>
      </c>
    </row>
    <row r="7" spans="1:8" s="14" customFormat="1" ht="12.75">
      <c r="A7" s="9" t="s">
        <v>9</v>
      </c>
      <c r="B7" s="10"/>
      <c r="C7" s="11"/>
      <c r="D7" s="11"/>
      <c r="E7" s="11"/>
      <c r="F7" s="11"/>
      <c r="G7" s="12"/>
      <c r="H7" s="13"/>
    </row>
    <row r="8" spans="1:8" s="21" customFormat="1" ht="25.5" customHeight="1">
      <c r="A8" s="15" t="s">
        <v>10</v>
      </c>
      <c r="B8" s="16">
        <v>751</v>
      </c>
      <c r="C8" s="17" t="s">
        <v>11</v>
      </c>
      <c r="D8" s="18" t="s">
        <v>12</v>
      </c>
      <c r="E8" s="17" t="s">
        <v>13</v>
      </c>
      <c r="F8" s="18" t="s">
        <v>14</v>
      </c>
      <c r="G8" s="19">
        <f>SUM(G9:G10)</f>
        <v>997233</v>
      </c>
      <c r="H8" s="20"/>
    </row>
    <row r="9" spans="1:7" ht="12.75">
      <c r="A9" s="22" t="s">
        <v>15</v>
      </c>
      <c r="B9" s="22">
        <v>751</v>
      </c>
      <c r="C9" s="23" t="s">
        <v>11</v>
      </c>
      <c r="D9" s="18" t="s">
        <v>12</v>
      </c>
      <c r="E9" s="23" t="s">
        <v>16</v>
      </c>
      <c r="F9" s="24" t="s">
        <v>17</v>
      </c>
      <c r="G9" s="25">
        <v>765924</v>
      </c>
    </row>
    <row r="10" spans="1:7" ht="12.75">
      <c r="A10" s="26" t="s">
        <v>18</v>
      </c>
      <c r="B10" s="26">
        <v>751</v>
      </c>
      <c r="C10" s="27" t="s">
        <v>11</v>
      </c>
      <c r="D10" s="18" t="s">
        <v>12</v>
      </c>
      <c r="E10" s="27" t="s">
        <v>16</v>
      </c>
      <c r="F10" s="28" t="s">
        <v>19</v>
      </c>
      <c r="G10" s="29">
        <v>231309</v>
      </c>
    </row>
    <row r="11" spans="1:8" s="14" customFormat="1" ht="12.75">
      <c r="A11" s="30" t="s">
        <v>20</v>
      </c>
      <c r="C11" s="31"/>
      <c r="D11" s="31"/>
      <c r="E11" s="31"/>
      <c r="F11" s="31"/>
      <c r="G11" s="32"/>
      <c r="H11" s="13"/>
    </row>
    <row r="12" spans="1:8" s="21" customFormat="1" ht="12.75">
      <c r="A12" s="33" t="s">
        <v>21</v>
      </c>
      <c r="B12" s="34">
        <v>751</v>
      </c>
      <c r="C12" s="35" t="s">
        <v>22</v>
      </c>
      <c r="D12" s="36" t="s">
        <v>23</v>
      </c>
      <c r="E12" s="35" t="s">
        <v>13</v>
      </c>
      <c r="F12" s="37" t="s">
        <v>13</v>
      </c>
      <c r="G12" s="38">
        <f>SUM(G13+G16+G21+G22)</f>
        <v>3621155</v>
      </c>
      <c r="H12" s="20"/>
    </row>
    <row r="13" spans="1:8" s="21" customFormat="1" ht="12.75">
      <c r="A13" s="39" t="s">
        <v>10</v>
      </c>
      <c r="B13" s="21">
        <v>751</v>
      </c>
      <c r="C13" s="40" t="s">
        <v>22</v>
      </c>
      <c r="D13" s="36" t="s">
        <v>23</v>
      </c>
      <c r="E13" s="40" t="s">
        <v>13</v>
      </c>
      <c r="F13" s="17" t="s">
        <v>14</v>
      </c>
      <c r="G13" s="41">
        <f>SUM(G14:G15)</f>
        <v>3621155</v>
      </c>
      <c r="H13" s="20"/>
    </row>
    <row r="14" spans="1:7" ht="12.75">
      <c r="A14" s="22" t="s">
        <v>15</v>
      </c>
      <c r="B14" s="42">
        <v>751</v>
      </c>
      <c r="C14" s="24" t="s">
        <v>22</v>
      </c>
      <c r="D14" s="43" t="s">
        <v>23</v>
      </c>
      <c r="E14" s="24" t="s">
        <v>16</v>
      </c>
      <c r="F14" s="23" t="s">
        <v>17</v>
      </c>
      <c r="G14" s="44">
        <v>2781225</v>
      </c>
    </row>
    <row r="15" spans="1:7" ht="12.75">
      <c r="A15" s="45" t="s">
        <v>24</v>
      </c>
      <c r="B15">
        <v>751</v>
      </c>
      <c r="C15" s="46" t="s">
        <v>22</v>
      </c>
      <c r="D15" s="43" t="s">
        <v>23</v>
      </c>
      <c r="E15" s="46" t="s">
        <v>16</v>
      </c>
      <c r="F15" s="47" t="s">
        <v>19</v>
      </c>
      <c r="G15" s="48">
        <v>839930</v>
      </c>
    </row>
    <row r="16" spans="1:14" s="21" customFormat="1" ht="12.75">
      <c r="A16" s="49" t="s">
        <v>25</v>
      </c>
      <c r="B16" s="34">
        <v>751</v>
      </c>
      <c r="C16" s="35" t="s">
        <v>22</v>
      </c>
      <c r="D16" s="43" t="s">
        <v>23</v>
      </c>
      <c r="E16" s="35" t="s">
        <v>26</v>
      </c>
      <c r="F16" s="37" t="s">
        <v>27</v>
      </c>
      <c r="G16" s="50">
        <f>SUM(G17:G20)</f>
        <v>0</v>
      </c>
      <c r="H16" s="20"/>
      <c r="N16" s="51">
        <f>SUM(G16+G21+G22)</f>
        <v>0</v>
      </c>
    </row>
    <row r="17" spans="1:7" ht="12.75">
      <c r="A17" s="45" t="s">
        <v>28</v>
      </c>
      <c r="B17">
        <v>751</v>
      </c>
      <c r="C17" s="46" t="s">
        <v>22</v>
      </c>
      <c r="D17" s="43" t="s">
        <v>23</v>
      </c>
      <c r="E17" s="24" t="s">
        <v>26</v>
      </c>
      <c r="F17" s="47" t="s">
        <v>29</v>
      </c>
      <c r="G17" s="48"/>
    </row>
    <row r="18" spans="1:7" ht="12.75">
      <c r="A18" s="22" t="s">
        <v>30</v>
      </c>
      <c r="B18" s="42">
        <v>751</v>
      </c>
      <c r="C18" s="24" t="s">
        <v>22</v>
      </c>
      <c r="D18" s="43" t="s">
        <v>23</v>
      </c>
      <c r="E18" s="24" t="s">
        <v>26</v>
      </c>
      <c r="F18" s="23" t="s">
        <v>31</v>
      </c>
      <c r="G18" s="44"/>
    </row>
    <row r="19" spans="1:7" ht="12.75">
      <c r="A19" s="22" t="s">
        <v>32</v>
      </c>
      <c r="B19" s="42">
        <v>751</v>
      </c>
      <c r="C19" s="24" t="s">
        <v>22</v>
      </c>
      <c r="D19" s="43" t="s">
        <v>23</v>
      </c>
      <c r="E19" s="24" t="s">
        <v>26</v>
      </c>
      <c r="F19" s="23" t="s">
        <v>33</v>
      </c>
      <c r="G19" s="44"/>
    </row>
    <row r="20" spans="1:7" ht="12.75">
      <c r="A20" s="22" t="s">
        <v>34</v>
      </c>
      <c r="B20" s="42">
        <v>751</v>
      </c>
      <c r="C20" s="24" t="s">
        <v>22</v>
      </c>
      <c r="D20" s="43" t="s">
        <v>23</v>
      </c>
      <c r="E20" s="24" t="s">
        <v>26</v>
      </c>
      <c r="F20" s="23" t="s">
        <v>35</v>
      </c>
      <c r="G20" s="44"/>
    </row>
    <row r="21" spans="1:8" s="21" customFormat="1" ht="12.75">
      <c r="A21" s="49" t="s">
        <v>36</v>
      </c>
      <c r="B21" s="21">
        <v>751</v>
      </c>
      <c r="C21" s="40" t="s">
        <v>22</v>
      </c>
      <c r="D21" s="36" t="s">
        <v>23</v>
      </c>
      <c r="E21" s="40" t="s">
        <v>37</v>
      </c>
      <c r="F21" s="17" t="s">
        <v>38</v>
      </c>
      <c r="G21" s="41"/>
      <c r="H21" s="20"/>
    </row>
    <row r="22" spans="1:8" s="21" customFormat="1" ht="12.75">
      <c r="A22" s="49" t="s">
        <v>39</v>
      </c>
      <c r="B22" s="34">
        <v>751</v>
      </c>
      <c r="C22" s="35" t="s">
        <v>22</v>
      </c>
      <c r="D22" s="36" t="s">
        <v>23</v>
      </c>
      <c r="E22" s="35" t="s">
        <v>13</v>
      </c>
      <c r="F22" s="37" t="s">
        <v>40</v>
      </c>
      <c r="G22" s="50">
        <f>SUM(G23:G24)</f>
        <v>0</v>
      </c>
      <c r="H22" s="20"/>
    </row>
    <row r="23" spans="1:7" ht="12.75">
      <c r="A23" s="22" t="s">
        <v>41</v>
      </c>
      <c r="B23">
        <v>751</v>
      </c>
      <c r="C23" s="28" t="s">
        <v>22</v>
      </c>
      <c r="D23" s="43" t="s">
        <v>23</v>
      </c>
      <c r="E23" s="24" t="s">
        <v>26</v>
      </c>
      <c r="F23" s="52" t="s">
        <v>42</v>
      </c>
      <c r="G23" s="44">
        <v>0</v>
      </c>
    </row>
    <row r="24" spans="1:15" ht="12.75">
      <c r="A24" s="22" t="s">
        <v>43</v>
      </c>
      <c r="B24" s="22">
        <v>751</v>
      </c>
      <c r="C24" s="23" t="s">
        <v>22</v>
      </c>
      <c r="D24" s="43" t="s">
        <v>23</v>
      </c>
      <c r="E24" s="24" t="s">
        <v>26</v>
      </c>
      <c r="F24" s="53" t="s">
        <v>44</v>
      </c>
      <c r="G24" s="54"/>
      <c r="O24" s="146">
        <f>SUM(G8+G12+G32+G34+G47+G56+G60)</f>
        <v>8447588</v>
      </c>
    </row>
    <row r="25" spans="1:10" ht="14.25" customHeight="1">
      <c r="A25" s="55" t="s">
        <v>45</v>
      </c>
      <c r="B25" s="22"/>
      <c r="C25" s="24"/>
      <c r="D25" s="24"/>
      <c r="E25" s="24"/>
      <c r="F25" s="24"/>
      <c r="G25" s="25"/>
      <c r="J25" s="56"/>
    </row>
    <row r="26" spans="1:10" s="21" customFormat="1" ht="12.75" customHeight="1">
      <c r="A26" s="49" t="s">
        <v>46</v>
      </c>
      <c r="B26" s="49">
        <v>751</v>
      </c>
      <c r="C26" s="37" t="s">
        <v>47</v>
      </c>
      <c r="D26" s="57" t="s">
        <v>48</v>
      </c>
      <c r="E26" s="37" t="s">
        <v>49</v>
      </c>
      <c r="F26" s="35" t="s">
        <v>13</v>
      </c>
      <c r="G26" s="58">
        <f>SUM(G27)</f>
        <v>0</v>
      </c>
      <c r="H26" s="20"/>
      <c r="J26" s="59"/>
    </row>
    <row r="27" spans="1:10" ht="12.75" customHeight="1">
      <c r="A27" s="22" t="s">
        <v>36</v>
      </c>
      <c r="B27" s="22">
        <v>751</v>
      </c>
      <c r="C27" s="23" t="s">
        <v>47</v>
      </c>
      <c r="D27" s="60" t="s">
        <v>48</v>
      </c>
      <c r="E27" s="23" t="s">
        <v>49</v>
      </c>
      <c r="F27" s="24" t="s">
        <v>38</v>
      </c>
      <c r="G27" s="61">
        <v>0</v>
      </c>
      <c r="J27" s="56"/>
    </row>
    <row r="28" spans="1:7" ht="12.75">
      <c r="A28" s="33" t="s">
        <v>50</v>
      </c>
      <c r="B28" s="62" t="s">
        <v>51</v>
      </c>
      <c r="C28" s="63" t="s">
        <v>52</v>
      </c>
      <c r="D28" s="57" t="s">
        <v>53</v>
      </c>
      <c r="E28" s="64" t="s">
        <v>13</v>
      </c>
      <c r="F28" s="64" t="s">
        <v>13</v>
      </c>
      <c r="G28" s="65">
        <f>SUM(G29)</f>
        <v>0</v>
      </c>
    </row>
    <row r="29" spans="1:7" ht="12.75">
      <c r="A29" s="22" t="s">
        <v>34</v>
      </c>
      <c r="B29" s="62" t="s">
        <v>51</v>
      </c>
      <c r="C29" s="66" t="s">
        <v>52</v>
      </c>
      <c r="D29" s="60" t="s">
        <v>53</v>
      </c>
      <c r="E29" s="64" t="s">
        <v>26</v>
      </c>
      <c r="F29" s="53" t="s">
        <v>35</v>
      </c>
      <c r="G29" s="29">
        <v>0</v>
      </c>
    </row>
    <row r="30" spans="1:7" ht="12.75">
      <c r="A30" s="33" t="s">
        <v>115</v>
      </c>
      <c r="B30" s="62" t="s">
        <v>51</v>
      </c>
      <c r="C30" s="63" t="s">
        <v>52</v>
      </c>
      <c r="D30" s="57" t="s">
        <v>116</v>
      </c>
      <c r="E30" s="64" t="s">
        <v>13</v>
      </c>
      <c r="F30" s="64" t="s">
        <v>13</v>
      </c>
      <c r="G30" s="65">
        <f>SUM(G31)</f>
        <v>186000</v>
      </c>
    </row>
    <row r="31" spans="1:7" ht="12.75">
      <c r="A31" s="22" t="s">
        <v>34</v>
      </c>
      <c r="B31" s="62" t="s">
        <v>51</v>
      </c>
      <c r="C31" s="66" t="s">
        <v>52</v>
      </c>
      <c r="D31" s="60" t="s">
        <v>116</v>
      </c>
      <c r="E31" s="64" t="s">
        <v>117</v>
      </c>
      <c r="F31" s="53" t="s">
        <v>38</v>
      </c>
      <c r="G31" s="29">
        <v>186000</v>
      </c>
    </row>
    <row r="32" spans="1:7" ht="12.75">
      <c r="A32" s="49" t="s">
        <v>54</v>
      </c>
      <c r="B32" s="62" t="s">
        <v>51</v>
      </c>
      <c r="C32" s="63" t="s">
        <v>52</v>
      </c>
      <c r="D32" s="67" t="s">
        <v>55</v>
      </c>
      <c r="E32" s="64" t="s">
        <v>13</v>
      </c>
      <c r="F32" s="64" t="s">
        <v>13</v>
      </c>
      <c r="G32" s="65">
        <f>SUM(G33:G33)</f>
        <v>33000</v>
      </c>
    </row>
    <row r="33" spans="1:7" ht="12.75">
      <c r="A33" s="22" t="s">
        <v>43</v>
      </c>
      <c r="B33" s="62" t="s">
        <v>51</v>
      </c>
      <c r="C33" s="66" t="s">
        <v>52</v>
      </c>
      <c r="D33" s="68" t="s">
        <v>55</v>
      </c>
      <c r="E33" s="64" t="s">
        <v>26</v>
      </c>
      <c r="F33" s="53" t="s">
        <v>44</v>
      </c>
      <c r="G33" s="29">
        <v>33000</v>
      </c>
    </row>
    <row r="34" spans="1:7" ht="12.75">
      <c r="A34" s="69" t="s">
        <v>56</v>
      </c>
      <c r="B34" s="62" t="s">
        <v>51</v>
      </c>
      <c r="C34" s="64" t="s">
        <v>57</v>
      </c>
      <c r="D34" s="57" t="s">
        <v>58</v>
      </c>
      <c r="E34" s="64" t="s">
        <v>13</v>
      </c>
      <c r="F34" s="64" t="s">
        <v>13</v>
      </c>
      <c r="G34" s="65">
        <f>SUM(G37:H39)</f>
        <v>206600</v>
      </c>
    </row>
    <row r="35" spans="1:7" ht="15" customHeight="1">
      <c r="A35" s="70" t="s">
        <v>59</v>
      </c>
      <c r="B35" s="62" t="s">
        <v>51</v>
      </c>
      <c r="C35" s="64" t="s">
        <v>57</v>
      </c>
      <c r="D35" s="57" t="s">
        <v>58</v>
      </c>
      <c r="E35" s="64" t="s">
        <v>13</v>
      </c>
      <c r="F35" s="64" t="s">
        <v>13</v>
      </c>
      <c r="G35" s="71">
        <f>SUM(G37:H39)</f>
        <v>206600</v>
      </c>
    </row>
    <row r="36" spans="1:8" ht="39" customHeight="1">
      <c r="A36" s="72" t="s">
        <v>60</v>
      </c>
      <c r="B36" s="73" t="s">
        <v>51</v>
      </c>
      <c r="C36" s="57" t="s">
        <v>61</v>
      </c>
      <c r="D36" s="57" t="s">
        <v>58</v>
      </c>
      <c r="E36" s="57" t="s">
        <v>13</v>
      </c>
      <c r="F36" s="57" t="s">
        <v>13</v>
      </c>
      <c r="G36" s="74">
        <f>SUM(G37:H39)</f>
        <v>206600</v>
      </c>
      <c r="H36" s="74"/>
    </row>
    <row r="37" spans="1:12" ht="16.5" customHeight="1">
      <c r="A37" s="22" t="s">
        <v>15</v>
      </c>
      <c r="B37" s="75" t="s">
        <v>51</v>
      </c>
      <c r="C37" s="76" t="s">
        <v>61</v>
      </c>
      <c r="D37" s="60" t="s">
        <v>58</v>
      </c>
      <c r="E37" s="76" t="s">
        <v>16</v>
      </c>
      <c r="F37" s="76" t="s">
        <v>17</v>
      </c>
      <c r="G37" s="77">
        <v>151392</v>
      </c>
      <c r="H37" s="77"/>
      <c r="L37" s="78"/>
    </row>
    <row r="38" spans="1:8" ht="12.75">
      <c r="A38" s="22" t="s">
        <v>24</v>
      </c>
      <c r="B38" s="75" t="s">
        <v>51</v>
      </c>
      <c r="C38" s="76" t="s">
        <v>61</v>
      </c>
      <c r="D38" s="60" t="s">
        <v>58</v>
      </c>
      <c r="E38" s="76" t="s">
        <v>16</v>
      </c>
      <c r="F38" s="76" t="s">
        <v>19</v>
      </c>
      <c r="G38" s="77">
        <v>45721</v>
      </c>
      <c r="H38" s="77"/>
    </row>
    <row r="39" spans="1:8" ht="15.75" customHeight="1">
      <c r="A39" s="22" t="s">
        <v>43</v>
      </c>
      <c r="B39" s="75" t="s">
        <v>51</v>
      </c>
      <c r="C39" s="76" t="s">
        <v>61</v>
      </c>
      <c r="D39" s="60" t="s">
        <v>58</v>
      </c>
      <c r="E39" s="76" t="s">
        <v>26</v>
      </c>
      <c r="F39" s="76" t="s">
        <v>44</v>
      </c>
      <c r="G39" s="77">
        <v>9487</v>
      </c>
      <c r="H39" s="77"/>
    </row>
    <row r="40" spans="1:8" s="21" customFormat="1" ht="42" customHeight="1">
      <c r="A40" s="79" t="s">
        <v>62</v>
      </c>
      <c r="B40" s="75" t="s">
        <v>51</v>
      </c>
      <c r="C40" s="80" t="s">
        <v>63</v>
      </c>
      <c r="D40" s="67" t="s">
        <v>64</v>
      </c>
      <c r="E40" s="35" t="s">
        <v>13</v>
      </c>
      <c r="F40" s="80" t="s">
        <v>40</v>
      </c>
      <c r="G40" s="81">
        <f>SUM(G41)</f>
        <v>0</v>
      </c>
      <c r="H40" s="82"/>
    </row>
    <row r="41" spans="1:8" ht="42" customHeight="1">
      <c r="A41" s="83" t="s">
        <v>65</v>
      </c>
      <c r="B41" s="75" t="s">
        <v>51</v>
      </c>
      <c r="C41" s="80" t="s">
        <v>63</v>
      </c>
      <c r="D41" s="68" t="s">
        <v>64</v>
      </c>
      <c r="E41" s="35" t="s">
        <v>26</v>
      </c>
      <c r="F41" s="80" t="s">
        <v>42</v>
      </c>
      <c r="G41" s="84">
        <v>0</v>
      </c>
      <c r="H41" s="85"/>
    </row>
    <row r="42" spans="1:8" s="21" customFormat="1" ht="42" customHeight="1">
      <c r="A42" s="86" t="s">
        <v>66</v>
      </c>
      <c r="B42" s="62" t="s">
        <v>51</v>
      </c>
      <c r="C42" s="87" t="s">
        <v>67</v>
      </c>
      <c r="D42" s="88"/>
      <c r="E42" s="88"/>
      <c r="F42" s="88"/>
      <c r="G42" s="89">
        <f>SUM(G43)</f>
        <v>0</v>
      </c>
      <c r="H42" s="90" t="e">
        <f>H43</f>
        <v>#REF!</v>
      </c>
    </row>
    <row r="43" spans="1:8" s="97" customFormat="1" ht="16.5" customHeight="1">
      <c r="A43" s="91" t="s">
        <v>68</v>
      </c>
      <c r="B43" s="92" t="s">
        <v>51</v>
      </c>
      <c r="C43" s="93" t="s">
        <v>67</v>
      </c>
      <c r="D43" s="94" t="s">
        <v>69</v>
      </c>
      <c r="E43" s="95" t="s">
        <v>26</v>
      </c>
      <c r="F43" s="95"/>
      <c r="G43" s="96">
        <f>SUM(G44:G46)</f>
        <v>0</v>
      </c>
      <c r="H43" s="96" t="e">
        <f>H44+#REF!</f>
        <v>#REF!</v>
      </c>
    </row>
    <row r="44" spans="1:8" s="97" customFormat="1" ht="41.25" customHeight="1">
      <c r="A44" s="91" t="s">
        <v>118</v>
      </c>
      <c r="B44" s="92" t="s">
        <v>51</v>
      </c>
      <c r="C44" s="93" t="s">
        <v>67</v>
      </c>
      <c r="D44" s="94" t="s">
        <v>69</v>
      </c>
      <c r="E44" s="95" t="s">
        <v>26</v>
      </c>
      <c r="F44" s="95" t="s">
        <v>35</v>
      </c>
      <c r="G44" s="96">
        <v>0</v>
      </c>
      <c r="H44" s="96" t="e">
        <f>#REF!</f>
        <v>#REF!</v>
      </c>
    </row>
    <row r="45" spans="1:8" s="97" customFormat="1" ht="70.5" customHeight="1">
      <c r="A45" s="147" t="s">
        <v>71</v>
      </c>
      <c r="B45" s="92" t="s">
        <v>51</v>
      </c>
      <c r="C45" s="93" t="s">
        <v>67</v>
      </c>
      <c r="D45" s="94" t="s">
        <v>69</v>
      </c>
      <c r="E45" s="95" t="s">
        <v>26</v>
      </c>
      <c r="F45" s="95" t="s">
        <v>35</v>
      </c>
      <c r="G45" s="100">
        <v>0</v>
      </c>
      <c r="H45" s="101"/>
    </row>
    <row r="46" spans="1:8" s="97" customFormat="1" ht="80.25" customHeight="1">
      <c r="A46" s="148" t="s">
        <v>119</v>
      </c>
      <c r="B46" s="92" t="s">
        <v>51</v>
      </c>
      <c r="C46" s="93" t="s">
        <v>67</v>
      </c>
      <c r="D46" s="94" t="s">
        <v>69</v>
      </c>
      <c r="E46" s="95" t="s">
        <v>26</v>
      </c>
      <c r="F46" s="102" t="s">
        <v>35</v>
      </c>
      <c r="G46" s="96">
        <v>0</v>
      </c>
      <c r="H46" s="101"/>
    </row>
    <row r="47" spans="1:8" s="21" customFormat="1" ht="27" customHeight="1">
      <c r="A47" s="79" t="s">
        <v>73</v>
      </c>
      <c r="B47" s="75" t="s">
        <v>51</v>
      </c>
      <c r="C47" s="80" t="s">
        <v>74</v>
      </c>
      <c r="D47" s="57" t="s">
        <v>75</v>
      </c>
      <c r="E47" s="35" t="s">
        <v>26</v>
      </c>
      <c r="F47" s="103"/>
      <c r="G47" s="104">
        <f>SUM(G48+G49)</f>
        <v>3505700</v>
      </c>
      <c r="H47" s="82"/>
    </row>
    <row r="48" spans="1:8" s="107" customFormat="1" ht="14.25" customHeight="1">
      <c r="A48" s="22" t="s">
        <v>34</v>
      </c>
      <c r="B48" s="105" t="s">
        <v>51</v>
      </c>
      <c r="C48" s="76" t="s">
        <v>74</v>
      </c>
      <c r="D48" s="60" t="s">
        <v>75</v>
      </c>
      <c r="E48" s="24" t="s">
        <v>26</v>
      </c>
      <c r="F48" s="76" t="s">
        <v>33</v>
      </c>
      <c r="G48" s="106">
        <v>3405700</v>
      </c>
      <c r="H48" s="85"/>
    </row>
    <row r="49" spans="1:8" s="107" customFormat="1" ht="15" customHeight="1">
      <c r="A49" s="22" t="s">
        <v>76</v>
      </c>
      <c r="B49" s="105" t="s">
        <v>51</v>
      </c>
      <c r="C49" s="76" t="s">
        <v>74</v>
      </c>
      <c r="D49" s="60" t="s">
        <v>75</v>
      </c>
      <c r="E49" s="24" t="s">
        <v>26</v>
      </c>
      <c r="F49" s="76" t="s">
        <v>44</v>
      </c>
      <c r="G49" s="84">
        <v>100000</v>
      </c>
      <c r="H49" s="85"/>
    </row>
    <row r="50" spans="1:7" ht="12.75">
      <c r="A50" s="55" t="s">
        <v>82</v>
      </c>
      <c r="B50" s="22">
        <v>751</v>
      </c>
      <c r="C50" s="24" t="s">
        <v>83</v>
      </c>
      <c r="D50" s="24" t="s">
        <v>84</v>
      </c>
      <c r="E50" s="24" t="s">
        <v>13</v>
      </c>
      <c r="F50" s="24" t="s">
        <v>27</v>
      </c>
      <c r="G50" s="65">
        <f>SUM(G51)</f>
        <v>0</v>
      </c>
    </row>
    <row r="51" spans="1:7" ht="12.75">
      <c r="A51" s="119" t="s">
        <v>88</v>
      </c>
      <c r="B51" s="75" t="s">
        <v>51</v>
      </c>
      <c r="C51" s="80" t="s">
        <v>83</v>
      </c>
      <c r="D51" s="57" t="s">
        <v>89</v>
      </c>
      <c r="E51" s="80" t="s">
        <v>13</v>
      </c>
      <c r="F51" s="80" t="s">
        <v>13</v>
      </c>
      <c r="G51" s="116">
        <f>SUM(G53:G54)</f>
        <v>0</v>
      </c>
    </row>
    <row r="52" spans="1:7" ht="12.75">
      <c r="A52" s="117" t="s">
        <v>87</v>
      </c>
      <c r="B52" s="75" t="s">
        <v>51</v>
      </c>
      <c r="C52" s="80" t="s">
        <v>83</v>
      </c>
      <c r="D52" s="57" t="s">
        <v>89</v>
      </c>
      <c r="E52" s="80" t="s">
        <v>26</v>
      </c>
      <c r="F52" s="80" t="s">
        <v>13</v>
      </c>
      <c r="G52" s="118">
        <f>SUM(G53:G54)</f>
        <v>0</v>
      </c>
    </row>
    <row r="53" spans="1:7" ht="12.75">
      <c r="A53" s="22" t="s">
        <v>34</v>
      </c>
      <c r="B53" s="75" t="s">
        <v>51</v>
      </c>
      <c r="C53" s="80" t="s">
        <v>83</v>
      </c>
      <c r="D53" s="57" t="s">
        <v>89</v>
      </c>
      <c r="E53" s="80" t="s">
        <v>26</v>
      </c>
      <c r="F53" s="80" t="s">
        <v>35</v>
      </c>
      <c r="G53" s="29">
        <v>0</v>
      </c>
    </row>
    <row r="54" spans="1:7" ht="12.75">
      <c r="A54" s="22" t="s">
        <v>76</v>
      </c>
      <c r="B54" s="75" t="s">
        <v>51</v>
      </c>
      <c r="C54" s="80" t="s">
        <v>83</v>
      </c>
      <c r="D54" s="57" t="s">
        <v>89</v>
      </c>
      <c r="E54" s="80" t="s">
        <v>26</v>
      </c>
      <c r="F54" s="80" t="s">
        <v>44</v>
      </c>
      <c r="G54" s="29">
        <v>0</v>
      </c>
    </row>
    <row r="55" spans="1:10" ht="29.25" customHeight="1">
      <c r="A55" s="120" t="s">
        <v>90</v>
      </c>
      <c r="B55" s="22"/>
      <c r="C55" s="24"/>
      <c r="D55" s="24"/>
      <c r="E55" s="24"/>
      <c r="F55" s="24"/>
      <c r="G55" s="121"/>
      <c r="J55" s="56"/>
    </row>
    <row r="56" spans="1:10" ht="12.75" customHeight="1">
      <c r="A56" s="70" t="s">
        <v>91</v>
      </c>
      <c r="B56" s="62" t="s">
        <v>51</v>
      </c>
      <c r="C56" s="64" t="s">
        <v>92</v>
      </c>
      <c r="D56" s="57" t="s">
        <v>53</v>
      </c>
      <c r="E56" s="64" t="s">
        <v>13</v>
      </c>
      <c r="F56" s="64" t="s">
        <v>13</v>
      </c>
      <c r="G56" s="122">
        <f>SUM(G58:G59)</f>
        <v>27200</v>
      </c>
      <c r="J56" s="56"/>
    </row>
    <row r="57" spans="1:14" ht="27" customHeight="1">
      <c r="A57" s="123" t="s">
        <v>93</v>
      </c>
      <c r="B57" s="62" t="s">
        <v>51</v>
      </c>
      <c r="C57" s="64" t="s">
        <v>94</v>
      </c>
      <c r="D57" s="57" t="s">
        <v>53</v>
      </c>
      <c r="E57" s="64" t="s">
        <v>13</v>
      </c>
      <c r="F57" s="64" t="s">
        <v>13</v>
      </c>
      <c r="G57" s="124">
        <f>SUM(G58:G58)</f>
        <v>0</v>
      </c>
      <c r="J57" s="56"/>
      <c r="N57" s="2">
        <f>SUM(G8+G12+G28+G32+G34+G50+G56)</f>
        <v>4885188</v>
      </c>
    </row>
    <row r="58" spans="1:10" ht="12.75" customHeight="1">
      <c r="A58" s="22" t="s">
        <v>36</v>
      </c>
      <c r="B58" s="62" t="s">
        <v>51</v>
      </c>
      <c r="C58" s="125" t="s">
        <v>94</v>
      </c>
      <c r="D58" s="60" t="s">
        <v>53</v>
      </c>
      <c r="E58" s="125" t="s">
        <v>37</v>
      </c>
      <c r="F58" s="125" t="s">
        <v>38</v>
      </c>
      <c r="G58" s="121">
        <v>0</v>
      </c>
      <c r="J58" s="56"/>
    </row>
    <row r="59" spans="1:10" ht="12.75" customHeight="1">
      <c r="A59" s="22" t="s">
        <v>30</v>
      </c>
      <c r="B59" s="62" t="s">
        <v>51</v>
      </c>
      <c r="C59" s="125" t="s">
        <v>94</v>
      </c>
      <c r="D59" s="60" t="s">
        <v>53</v>
      </c>
      <c r="E59" s="125" t="s">
        <v>26</v>
      </c>
      <c r="F59" s="125" t="s">
        <v>31</v>
      </c>
      <c r="G59" s="121">
        <v>27200</v>
      </c>
      <c r="J59" s="56"/>
    </row>
    <row r="60" spans="1:10" s="21" customFormat="1" ht="15" customHeight="1">
      <c r="A60" s="33" t="s">
        <v>98</v>
      </c>
      <c r="B60" s="133" t="s">
        <v>51</v>
      </c>
      <c r="C60" s="64" t="s">
        <v>99</v>
      </c>
      <c r="D60" s="64" t="s">
        <v>84</v>
      </c>
      <c r="E60" s="64" t="s">
        <v>13</v>
      </c>
      <c r="F60" s="134" t="s">
        <v>13</v>
      </c>
      <c r="G60" s="135">
        <f>SUM(G61)</f>
        <v>56700</v>
      </c>
      <c r="H60" s="20"/>
      <c r="J60" s="59"/>
    </row>
    <row r="61" spans="1:10" ht="24" customHeight="1">
      <c r="A61" s="136" t="s">
        <v>100</v>
      </c>
      <c r="B61" s="133" t="s">
        <v>51</v>
      </c>
      <c r="C61" s="64" t="s">
        <v>99</v>
      </c>
      <c r="D61" s="57" t="s">
        <v>101</v>
      </c>
      <c r="E61" s="64" t="s">
        <v>102</v>
      </c>
      <c r="F61" s="134" t="s">
        <v>103</v>
      </c>
      <c r="G61" s="121">
        <v>56700</v>
      </c>
      <c r="J61" s="56"/>
    </row>
    <row r="62" spans="1:10" s="21" customFormat="1" ht="19.5" customHeight="1">
      <c r="A62" s="33" t="s">
        <v>104</v>
      </c>
      <c r="B62" s="133" t="s">
        <v>51</v>
      </c>
      <c r="C62" s="64" t="s">
        <v>105</v>
      </c>
      <c r="D62" s="67" t="s">
        <v>106</v>
      </c>
      <c r="E62" s="64" t="s">
        <v>107</v>
      </c>
      <c r="F62" s="134" t="s">
        <v>108</v>
      </c>
      <c r="G62" s="137">
        <v>0</v>
      </c>
      <c r="H62" s="20"/>
      <c r="J62" s="59"/>
    </row>
    <row r="63" spans="1:8" s="143" customFormat="1" ht="12.75">
      <c r="A63" s="69" t="s">
        <v>109</v>
      </c>
      <c r="B63" s="138"/>
      <c r="C63" s="139"/>
      <c r="D63" s="140"/>
      <c r="E63" s="139"/>
      <c r="F63" s="140"/>
      <c r="G63" s="141">
        <f>SUM(G8+G12+G26+G28+G30+G32+G34+G40+G42+G47+G50+G56+G60+G62)</f>
        <v>8633588</v>
      </c>
      <c r="H63" s="142"/>
    </row>
    <row r="64" spans="3:15" ht="12.75">
      <c r="C64" s="47"/>
      <c r="D64" s="47"/>
      <c r="E64" s="47"/>
      <c r="F64" s="47"/>
      <c r="O64" s="146">
        <f>SUM(G8+G12+G47)</f>
        <v>8124088</v>
      </c>
    </row>
    <row r="65" spans="1:12" ht="12.75" customHeight="1">
      <c r="A65" s="107" t="s">
        <v>110</v>
      </c>
      <c r="C65" s="47"/>
      <c r="D65" s="47"/>
      <c r="E65" s="149" t="s">
        <v>111</v>
      </c>
      <c r="F65" s="149"/>
      <c r="L65">
        <v>3621685</v>
      </c>
    </row>
    <row r="66" spans="3:6" ht="12.75">
      <c r="C66" s="47"/>
      <c r="D66" s="145"/>
      <c r="E66" s="47"/>
      <c r="F66" s="47"/>
    </row>
    <row r="67" spans="1:6" ht="12.75" customHeight="1">
      <c r="A67" s="107" t="s">
        <v>112</v>
      </c>
      <c r="C67" s="47"/>
      <c r="D67" s="145"/>
      <c r="E67" s="149" t="s">
        <v>113</v>
      </c>
      <c r="F67" s="149"/>
    </row>
    <row r="68" spans="3:6" ht="12.75">
      <c r="C68" s="47"/>
      <c r="D68" s="145"/>
      <c r="E68" s="47"/>
      <c r="F68" s="47"/>
    </row>
    <row r="69" spans="3:6" ht="12.75">
      <c r="C69" s="47"/>
      <c r="D69" s="145"/>
      <c r="E69" s="47"/>
      <c r="F69" s="47"/>
    </row>
    <row r="70" spans="3:6" ht="12.75">
      <c r="C70" s="47"/>
      <c r="D70" s="145"/>
      <c r="E70" s="47"/>
      <c r="F70" s="47"/>
    </row>
    <row r="71" spans="3:6" ht="12.75">
      <c r="C71" s="47"/>
      <c r="D71" s="145"/>
      <c r="E71" s="47"/>
      <c r="F71" s="47"/>
    </row>
    <row r="72" spans="3:6" ht="12.75">
      <c r="C72" s="47"/>
      <c r="D72" s="47"/>
      <c r="E72" s="47"/>
      <c r="F72" s="47"/>
    </row>
    <row r="73" spans="3:6" ht="12.75">
      <c r="C73" s="47"/>
      <c r="D73" s="47"/>
      <c r="E73" s="47"/>
      <c r="F73" s="47"/>
    </row>
    <row r="74" spans="3:6" ht="12.75">
      <c r="C74" s="47"/>
      <c r="D74" s="47"/>
      <c r="E74" s="47"/>
      <c r="F74" s="47"/>
    </row>
    <row r="75" spans="3:6" ht="12.75">
      <c r="C75" s="47"/>
      <c r="D75" s="47"/>
      <c r="E75" s="47"/>
      <c r="F75" s="47"/>
    </row>
    <row r="76" spans="3:6" ht="12.75">
      <c r="C76" s="47"/>
      <c r="D76" s="47"/>
      <c r="E76" s="47"/>
      <c r="F76" s="47"/>
    </row>
    <row r="77" spans="3:6" ht="12.75">
      <c r="C77" s="47"/>
      <c r="D77" s="47"/>
      <c r="E77" s="47"/>
      <c r="F77" s="47"/>
    </row>
    <row r="78" spans="3:6" ht="12.75">
      <c r="C78" s="47"/>
      <c r="D78" s="47"/>
      <c r="E78" s="47"/>
      <c r="F78" s="47"/>
    </row>
    <row r="79" spans="3:6" ht="12.75">
      <c r="C79" s="47"/>
      <c r="D79" s="47"/>
      <c r="E79" s="47"/>
      <c r="F79" s="47"/>
    </row>
    <row r="80" spans="3:6" ht="12.75">
      <c r="C80" s="47"/>
      <c r="D80" s="47"/>
      <c r="E80" s="47"/>
      <c r="F80" s="47"/>
    </row>
  </sheetData>
  <sheetProtection selectLockedCells="1" selectUnlockedCells="1"/>
  <mergeCells count="6">
    <mergeCell ref="A2:G2"/>
    <mergeCell ref="A4:G4"/>
    <mergeCell ref="G36:H36"/>
    <mergeCell ref="G37:H37"/>
    <mergeCell ref="E65:F65"/>
    <mergeCell ref="E67:F6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4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2:N80"/>
  <sheetViews>
    <sheetView tabSelected="1" view="pageBreakPreview" zoomScaleSheetLayoutView="100" workbookViewId="0" topLeftCell="A49">
      <selection activeCell="G32" sqref="G32"/>
    </sheetView>
  </sheetViews>
  <sheetFormatPr defaultColWidth="9.140625" defaultRowHeight="12.75"/>
  <cols>
    <col min="1" max="1" width="44.7109375" style="0" customWidth="1"/>
    <col min="2" max="2" width="6.8515625" style="0" customWidth="1"/>
    <col min="3" max="3" width="8.421875" style="1" customWidth="1"/>
    <col min="4" max="4" width="15.28125" style="1" customWidth="1"/>
    <col min="5" max="5" width="7.57421875" style="1" customWidth="1"/>
    <col min="6" max="6" width="7.8515625" style="1" customWidth="1"/>
    <col min="7" max="7" width="11.8515625" style="2" customWidth="1"/>
    <col min="8" max="8" width="0" style="3" hidden="1" customWidth="1"/>
    <col min="9" max="12" width="0" style="0" hidden="1" customWidth="1"/>
  </cols>
  <sheetData>
    <row r="2" spans="1:7" ht="12.75">
      <c r="A2" s="4" t="s">
        <v>120</v>
      </c>
      <c r="B2" s="4"/>
      <c r="C2" s="4"/>
      <c r="D2" s="4"/>
      <c r="E2" s="4"/>
      <c r="F2" s="4"/>
      <c r="G2" s="4"/>
    </row>
    <row r="3" ht="4.5" customHeight="1"/>
    <row r="4" spans="1:7" ht="12.75">
      <c r="A4" s="5" t="s">
        <v>1</v>
      </c>
      <c r="B4" s="5"/>
      <c r="C4" s="5"/>
      <c r="D4" s="5"/>
      <c r="E4" s="5"/>
      <c r="F4" s="5"/>
      <c r="G4" s="5"/>
    </row>
    <row r="5" ht="9" customHeight="1"/>
    <row r="6" spans="1:7" ht="32.25" customHeight="1">
      <c r="A6" s="6" t="s">
        <v>2</v>
      </c>
      <c r="B6" s="7" t="s">
        <v>3</v>
      </c>
      <c r="C6" s="8" t="s">
        <v>4</v>
      </c>
      <c r="D6" s="7" t="s">
        <v>5</v>
      </c>
      <c r="E6" s="8" t="s">
        <v>6</v>
      </c>
      <c r="F6" s="7" t="s">
        <v>7</v>
      </c>
      <c r="G6" s="7" t="s">
        <v>8</v>
      </c>
    </row>
    <row r="7" spans="1:8" s="14" customFormat="1" ht="12.75">
      <c r="A7" s="9" t="s">
        <v>9</v>
      </c>
      <c r="B7" s="10"/>
      <c r="C7" s="11"/>
      <c r="D7" s="11"/>
      <c r="E7" s="11"/>
      <c r="F7" s="11"/>
      <c r="G7" s="12"/>
      <c r="H7" s="13"/>
    </row>
    <row r="8" spans="1:8" s="21" customFormat="1" ht="25.5" customHeight="1">
      <c r="A8" s="15" t="s">
        <v>10</v>
      </c>
      <c r="B8" s="16">
        <v>751</v>
      </c>
      <c r="C8" s="17" t="s">
        <v>11</v>
      </c>
      <c r="D8" s="18" t="s">
        <v>12</v>
      </c>
      <c r="E8" s="17" t="s">
        <v>13</v>
      </c>
      <c r="F8" s="18" t="s">
        <v>14</v>
      </c>
      <c r="G8" s="19">
        <f>SUM(G9:G10)</f>
        <v>1007206</v>
      </c>
      <c r="H8" s="20"/>
    </row>
    <row r="9" spans="1:7" ht="12.75">
      <c r="A9" s="22" t="s">
        <v>15</v>
      </c>
      <c r="B9" s="22">
        <v>751</v>
      </c>
      <c r="C9" s="23" t="s">
        <v>11</v>
      </c>
      <c r="D9" s="18" t="s">
        <v>12</v>
      </c>
      <c r="E9" s="23" t="s">
        <v>16</v>
      </c>
      <c r="F9" s="24" t="s">
        <v>17</v>
      </c>
      <c r="G9" s="25">
        <v>773584</v>
      </c>
    </row>
    <row r="10" spans="1:7" ht="12.75">
      <c r="A10" s="26" t="s">
        <v>18</v>
      </c>
      <c r="B10" s="26">
        <v>751</v>
      </c>
      <c r="C10" s="27" t="s">
        <v>11</v>
      </c>
      <c r="D10" s="18" t="s">
        <v>12</v>
      </c>
      <c r="E10" s="27" t="s">
        <v>16</v>
      </c>
      <c r="F10" s="28" t="s">
        <v>19</v>
      </c>
      <c r="G10" s="29">
        <v>233622</v>
      </c>
    </row>
    <row r="11" spans="1:8" s="14" customFormat="1" ht="12.75">
      <c r="A11" s="30" t="s">
        <v>20</v>
      </c>
      <c r="C11" s="31"/>
      <c r="D11" s="31"/>
      <c r="E11" s="31"/>
      <c r="F11" s="31"/>
      <c r="G11" s="32"/>
      <c r="H11" s="13"/>
    </row>
    <row r="12" spans="1:8" s="21" customFormat="1" ht="12.75">
      <c r="A12" s="33" t="s">
        <v>21</v>
      </c>
      <c r="B12" s="34">
        <v>751</v>
      </c>
      <c r="C12" s="35" t="s">
        <v>22</v>
      </c>
      <c r="D12" s="36" t="s">
        <v>23</v>
      </c>
      <c r="E12" s="35" t="s">
        <v>13</v>
      </c>
      <c r="F12" s="37" t="s">
        <v>13</v>
      </c>
      <c r="G12" s="38">
        <f>SUM(G13+G16+G21+G22)</f>
        <v>3632589</v>
      </c>
      <c r="H12" s="20"/>
    </row>
    <row r="13" spans="1:8" s="21" customFormat="1" ht="12.75">
      <c r="A13" s="39" t="s">
        <v>10</v>
      </c>
      <c r="B13" s="21">
        <v>751</v>
      </c>
      <c r="C13" s="40" t="s">
        <v>22</v>
      </c>
      <c r="D13" s="36" t="s">
        <v>23</v>
      </c>
      <c r="E13" s="40" t="s">
        <v>13</v>
      </c>
      <c r="F13" s="17" t="s">
        <v>14</v>
      </c>
      <c r="G13" s="41">
        <f>SUM(G14:G15)</f>
        <v>3603789</v>
      </c>
      <c r="H13" s="20"/>
    </row>
    <row r="14" spans="1:7" ht="12.75">
      <c r="A14" s="22" t="s">
        <v>15</v>
      </c>
      <c r="B14" s="42">
        <v>751</v>
      </c>
      <c r="C14" s="24" t="s">
        <v>22</v>
      </c>
      <c r="D14" s="43" t="s">
        <v>23</v>
      </c>
      <c r="E14" s="24" t="s">
        <v>16</v>
      </c>
      <c r="F14" s="23" t="s">
        <v>17</v>
      </c>
      <c r="G14" s="44">
        <v>2768144</v>
      </c>
    </row>
    <row r="15" spans="1:7" ht="12.75">
      <c r="A15" s="45" t="s">
        <v>24</v>
      </c>
      <c r="B15">
        <v>751</v>
      </c>
      <c r="C15" s="46" t="s">
        <v>22</v>
      </c>
      <c r="D15" s="43" t="s">
        <v>23</v>
      </c>
      <c r="E15" s="46" t="s">
        <v>16</v>
      </c>
      <c r="F15" s="47" t="s">
        <v>19</v>
      </c>
      <c r="G15" s="48">
        <v>835645</v>
      </c>
    </row>
    <row r="16" spans="1:14" s="21" customFormat="1" ht="12.75">
      <c r="A16" s="49" t="s">
        <v>25</v>
      </c>
      <c r="B16" s="34">
        <v>751</v>
      </c>
      <c r="C16" s="35" t="s">
        <v>22</v>
      </c>
      <c r="D16" s="43" t="s">
        <v>23</v>
      </c>
      <c r="E16" s="35" t="s">
        <v>26</v>
      </c>
      <c r="F16" s="37" t="s">
        <v>27</v>
      </c>
      <c r="G16" s="50">
        <f>SUM(G17:G20)</f>
        <v>28800</v>
      </c>
      <c r="H16" s="20"/>
      <c r="N16" s="51">
        <f>SUM(G16+G21+G22)</f>
        <v>28800</v>
      </c>
    </row>
    <row r="17" spans="1:7" ht="12.75">
      <c r="A17" s="45" t="s">
        <v>28</v>
      </c>
      <c r="B17">
        <v>751</v>
      </c>
      <c r="C17" s="46" t="s">
        <v>22</v>
      </c>
      <c r="D17" s="43" t="s">
        <v>23</v>
      </c>
      <c r="E17" s="24" t="s">
        <v>26</v>
      </c>
      <c r="F17" s="47" t="s">
        <v>29</v>
      </c>
      <c r="G17" s="48">
        <v>28800</v>
      </c>
    </row>
    <row r="18" spans="1:7" ht="12.75">
      <c r="A18" s="22" t="s">
        <v>30</v>
      </c>
      <c r="B18" s="42">
        <v>751</v>
      </c>
      <c r="C18" s="24" t="s">
        <v>22</v>
      </c>
      <c r="D18" s="43" t="s">
        <v>23</v>
      </c>
      <c r="E18" s="24" t="s">
        <v>26</v>
      </c>
      <c r="F18" s="23" t="s">
        <v>31</v>
      </c>
      <c r="G18" s="44">
        <v>0</v>
      </c>
    </row>
    <row r="19" spans="1:7" ht="12.75">
      <c r="A19" s="22" t="s">
        <v>32</v>
      </c>
      <c r="B19" s="42">
        <v>751</v>
      </c>
      <c r="C19" s="24" t="s">
        <v>22</v>
      </c>
      <c r="D19" s="43" t="s">
        <v>23</v>
      </c>
      <c r="E19" s="24" t="s">
        <v>26</v>
      </c>
      <c r="F19" s="23" t="s">
        <v>33</v>
      </c>
      <c r="G19" s="44">
        <v>0</v>
      </c>
    </row>
    <row r="20" spans="1:7" ht="12.75">
      <c r="A20" s="22" t="s">
        <v>34</v>
      </c>
      <c r="B20" s="42">
        <v>751</v>
      </c>
      <c r="C20" s="24" t="s">
        <v>22</v>
      </c>
      <c r="D20" s="43" t="s">
        <v>23</v>
      </c>
      <c r="E20" s="24" t="s">
        <v>26</v>
      </c>
      <c r="F20" s="23" t="s">
        <v>35</v>
      </c>
      <c r="G20" s="44">
        <v>0</v>
      </c>
    </row>
    <row r="21" spans="1:8" s="21" customFormat="1" ht="12.75">
      <c r="A21" s="49" t="s">
        <v>36</v>
      </c>
      <c r="B21" s="21">
        <v>751</v>
      </c>
      <c r="C21" s="40" t="s">
        <v>22</v>
      </c>
      <c r="D21" s="36" t="s">
        <v>23</v>
      </c>
      <c r="E21" s="40" t="s">
        <v>37</v>
      </c>
      <c r="F21" s="17" t="s">
        <v>38</v>
      </c>
      <c r="G21" s="41">
        <v>0</v>
      </c>
      <c r="H21" s="20"/>
    </row>
    <row r="22" spans="1:8" s="21" customFormat="1" ht="12.75">
      <c r="A22" s="49" t="s">
        <v>39</v>
      </c>
      <c r="B22" s="34">
        <v>751</v>
      </c>
      <c r="C22" s="35" t="s">
        <v>22</v>
      </c>
      <c r="D22" s="36" t="s">
        <v>23</v>
      </c>
      <c r="E22" s="35" t="s">
        <v>13</v>
      </c>
      <c r="F22" s="37" t="s">
        <v>40</v>
      </c>
      <c r="G22" s="50">
        <f>SUM(G23:G24)</f>
        <v>0</v>
      </c>
      <c r="H22" s="20"/>
    </row>
    <row r="23" spans="1:7" ht="12.75">
      <c r="A23" s="22" t="s">
        <v>41</v>
      </c>
      <c r="B23">
        <v>751</v>
      </c>
      <c r="C23" s="28" t="s">
        <v>22</v>
      </c>
      <c r="D23" s="43" t="s">
        <v>23</v>
      </c>
      <c r="E23" s="24" t="s">
        <v>26</v>
      </c>
      <c r="F23" s="52" t="s">
        <v>42</v>
      </c>
      <c r="G23" s="44">
        <v>0</v>
      </c>
    </row>
    <row r="24" spans="1:7" ht="12.75">
      <c r="A24" s="22" t="s">
        <v>43</v>
      </c>
      <c r="B24" s="22">
        <v>751</v>
      </c>
      <c r="C24" s="23" t="s">
        <v>22</v>
      </c>
      <c r="D24" s="43" t="s">
        <v>23</v>
      </c>
      <c r="E24" s="24" t="s">
        <v>26</v>
      </c>
      <c r="F24" s="53" t="s">
        <v>44</v>
      </c>
      <c r="G24" s="54">
        <v>0</v>
      </c>
    </row>
    <row r="25" spans="1:10" ht="14.25" customHeight="1">
      <c r="A25" s="55" t="s">
        <v>45</v>
      </c>
      <c r="B25" s="22"/>
      <c r="C25" s="24"/>
      <c r="D25" s="24"/>
      <c r="E25" s="24"/>
      <c r="F25" s="24"/>
      <c r="G25" s="25"/>
      <c r="J25" s="56"/>
    </row>
    <row r="26" spans="1:10" s="21" customFormat="1" ht="12.75" customHeight="1">
      <c r="A26" s="49" t="s">
        <v>46</v>
      </c>
      <c r="B26" s="49">
        <v>751</v>
      </c>
      <c r="C26" s="37" t="s">
        <v>47</v>
      </c>
      <c r="D26" s="57" t="s">
        <v>48</v>
      </c>
      <c r="E26" s="37" t="s">
        <v>49</v>
      </c>
      <c r="F26" s="35" t="s">
        <v>13</v>
      </c>
      <c r="G26" s="58">
        <f>SUM(G27)</f>
        <v>0</v>
      </c>
      <c r="H26" s="20"/>
      <c r="J26" s="59"/>
    </row>
    <row r="27" spans="1:10" ht="12.75" customHeight="1">
      <c r="A27" s="22" t="s">
        <v>36</v>
      </c>
      <c r="B27" s="22">
        <v>751</v>
      </c>
      <c r="C27" s="23" t="s">
        <v>47</v>
      </c>
      <c r="D27" s="60" t="s">
        <v>48</v>
      </c>
      <c r="E27" s="23" t="s">
        <v>49</v>
      </c>
      <c r="F27" s="24" t="s">
        <v>38</v>
      </c>
      <c r="G27" s="61"/>
      <c r="J27" s="56"/>
    </row>
    <row r="28" spans="1:7" ht="12.75">
      <c r="A28" s="33" t="s">
        <v>50</v>
      </c>
      <c r="B28" s="62" t="s">
        <v>51</v>
      </c>
      <c r="C28" s="63" t="s">
        <v>52</v>
      </c>
      <c r="D28" s="57" t="s">
        <v>53</v>
      </c>
      <c r="E28" s="64" t="s">
        <v>13</v>
      </c>
      <c r="F28" s="64" t="s">
        <v>13</v>
      </c>
      <c r="G28" s="65">
        <f>SUM(G29)</f>
        <v>0</v>
      </c>
    </row>
    <row r="29" spans="1:7" ht="12.75">
      <c r="A29" s="22" t="s">
        <v>34</v>
      </c>
      <c r="B29" s="62" t="s">
        <v>51</v>
      </c>
      <c r="C29" s="66" t="s">
        <v>52</v>
      </c>
      <c r="D29" s="60" t="s">
        <v>53</v>
      </c>
      <c r="E29" s="64" t="s">
        <v>26</v>
      </c>
      <c r="F29" s="53" t="s">
        <v>35</v>
      </c>
      <c r="G29" s="29">
        <v>0</v>
      </c>
    </row>
    <row r="30" spans="1:7" ht="12.75">
      <c r="A30" s="33" t="s">
        <v>115</v>
      </c>
      <c r="B30" s="62" t="s">
        <v>51</v>
      </c>
      <c r="C30" s="63" t="s">
        <v>52</v>
      </c>
      <c r="D30" s="57" t="s">
        <v>116</v>
      </c>
      <c r="E30" s="64" t="s">
        <v>13</v>
      </c>
      <c r="F30" s="64" t="s">
        <v>13</v>
      </c>
      <c r="G30" s="65">
        <f>SUM(G31)</f>
        <v>400800</v>
      </c>
    </row>
    <row r="31" spans="1:7" ht="12.75">
      <c r="A31" s="22" t="s">
        <v>34</v>
      </c>
      <c r="B31" s="62" t="s">
        <v>51</v>
      </c>
      <c r="C31" s="66" t="s">
        <v>52</v>
      </c>
      <c r="D31" s="60" t="s">
        <v>116</v>
      </c>
      <c r="E31" s="64" t="s">
        <v>117</v>
      </c>
      <c r="F31" s="53" t="s">
        <v>38</v>
      </c>
      <c r="G31" s="29">
        <v>400800</v>
      </c>
    </row>
    <row r="32" spans="1:7" ht="12.75">
      <c r="A32" s="49" t="s">
        <v>54</v>
      </c>
      <c r="B32" s="62" t="s">
        <v>51</v>
      </c>
      <c r="C32" s="63" t="s">
        <v>52</v>
      </c>
      <c r="D32" s="67" t="s">
        <v>55</v>
      </c>
      <c r="E32" s="64" t="s">
        <v>13</v>
      </c>
      <c r="F32" s="64" t="s">
        <v>13</v>
      </c>
      <c r="G32" s="65">
        <f>SUM(G33:G33)</f>
        <v>33000</v>
      </c>
    </row>
    <row r="33" spans="1:7" ht="12.75">
      <c r="A33" s="22" t="s">
        <v>43</v>
      </c>
      <c r="B33" s="62" t="s">
        <v>51</v>
      </c>
      <c r="C33" s="66" t="s">
        <v>52</v>
      </c>
      <c r="D33" s="68" t="s">
        <v>55</v>
      </c>
      <c r="E33" s="64" t="s">
        <v>26</v>
      </c>
      <c r="F33" s="53" t="s">
        <v>44</v>
      </c>
      <c r="G33" s="29">
        <v>33000</v>
      </c>
    </row>
    <row r="34" spans="1:7" ht="12.75">
      <c r="A34" s="69" t="s">
        <v>56</v>
      </c>
      <c r="B34" s="62" t="s">
        <v>51</v>
      </c>
      <c r="C34" s="64" t="s">
        <v>57</v>
      </c>
      <c r="D34" s="57" t="s">
        <v>58</v>
      </c>
      <c r="E34" s="64" t="s">
        <v>13</v>
      </c>
      <c r="F34" s="64" t="s">
        <v>13</v>
      </c>
      <c r="G34" s="65">
        <f>SUM(G37:H39)</f>
        <v>221000</v>
      </c>
    </row>
    <row r="35" spans="1:7" ht="15" customHeight="1">
      <c r="A35" s="70" t="s">
        <v>59</v>
      </c>
      <c r="B35" s="62" t="s">
        <v>51</v>
      </c>
      <c r="C35" s="64" t="s">
        <v>57</v>
      </c>
      <c r="D35" s="57" t="s">
        <v>58</v>
      </c>
      <c r="E35" s="64" t="s">
        <v>13</v>
      </c>
      <c r="F35" s="64" t="s">
        <v>13</v>
      </c>
      <c r="G35" s="71">
        <f>SUM(G37:H39)</f>
        <v>221000</v>
      </c>
    </row>
    <row r="36" spans="1:8" ht="39" customHeight="1">
      <c r="A36" s="72" t="s">
        <v>60</v>
      </c>
      <c r="B36" s="73" t="s">
        <v>51</v>
      </c>
      <c r="C36" s="57" t="s">
        <v>61</v>
      </c>
      <c r="D36" s="57" t="s">
        <v>58</v>
      </c>
      <c r="E36" s="57" t="s">
        <v>13</v>
      </c>
      <c r="F36" s="57" t="s">
        <v>13</v>
      </c>
      <c r="G36" s="74">
        <f>SUM(G37:H39)</f>
        <v>221000</v>
      </c>
      <c r="H36" s="74"/>
    </row>
    <row r="37" spans="1:12" ht="16.5" customHeight="1">
      <c r="A37" s="22" t="s">
        <v>15</v>
      </c>
      <c r="B37" s="75" t="s">
        <v>51</v>
      </c>
      <c r="C37" s="76" t="s">
        <v>61</v>
      </c>
      <c r="D37" s="60" t="s">
        <v>58</v>
      </c>
      <c r="E37" s="76" t="s">
        <v>16</v>
      </c>
      <c r="F37" s="76" t="s">
        <v>17</v>
      </c>
      <c r="G37" s="77">
        <v>157452</v>
      </c>
      <c r="H37" s="77"/>
      <c r="L37" s="78"/>
    </row>
    <row r="38" spans="1:8" ht="12.75">
      <c r="A38" s="22" t="s">
        <v>24</v>
      </c>
      <c r="B38" s="75" t="s">
        <v>51</v>
      </c>
      <c r="C38" s="76" t="s">
        <v>61</v>
      </c>
      <c r="D38" s="60" t="s">
        <v>58</v>
      </c>
      <c r="E38" s="76" t="s">
        <v>16</v>
      </c>
      <c r="F38" s="76" t="s">
        <v>19</v>
      </c>
      <c r="G38" s="77">
        <v>47551</v>
      </c>
      <c r="H38" s="77"/>
    </row>
    <row r="39" spans="1:8" ht="15.75" customHeight="1">
      <c r="A39" s="22" t="s">
        <v>43</v>
      </c>
      <c r="B39" s="75" t="s">
        <v>51</v>
      </c>
      <c r="C39" s="76" t="s">
        <v>61</v>
      </c>
      <c r="D39" s="60" t="s">
        <v>58</v>
      </c>
      <c r="E39" s="76" t="s">
        <v>26</v>
      </c>
      <c r="F39" s="76" t="s">
        <v>44</v>
      </c>
      <c r="G39" s="77">
        <v>15997</v>
      </c>
      <c r="H39" s="77"/>
    </row>
    <row r="40" spans="1:8" s="21" customFormat="1" ht="42" customHeight="1">
      <c r="A40" s="79" t="s">
        <v>62</v>
      </c>
      <c r="B40" s="75" t="s">
        <v>51</v>
      </c>
      <c r="C40" s="80" t="s">
        <v>63</v>
      </c>
      <c r="D40" s="67" t="s">
        <v>64</v>
      </c>
      <c r="E40" s="35" t="s">
        <v>13</v>
      </c>
      <c r="F40" s="80" t="s">
        <v>40</v>
      </c>
      <c r="G40" s="81">
        <f>SUM(G41)</f>
        <v>0</v>
      </c>
      <c r="H40" s="82"/>
    </row>
    <row r="41" spans="1:8" ht="42" customHeight="1">
      <c r="A41" s="83" t="s">
        <v>65</v>
      </c>
      <c r="B41" s="75" t="s">
        <v>51</v>
      </c>
      <c r="C41" s="80" t="s">
        <v>63</v>
      </c>
      <c r="D41" s="68" t="s">
        <v>64</v>
      </c>
      <c r="E41" s="35" t="s">
        <v>26</v>
      </c>
      <c r="F41" s="80" t="s">
        <v>42</v>
      </c>
      <c r="G41" s="84">
        <v>0</v>
      </c>
      <c r="H41" s="85"/>
    </row>
    <row r="42" spans="1:8" s="21" customFormat="1" ht="42" customHeight="1">
      <c r="A42" s="86" t="s">
        <v>66</v>
      </c>
      <c r="B42" s="62" t="s">
        <v>51</v>
      </c>
      <c r="C42" s="87" t="s">
        <v>67</v>
      </c>
      <c r="D42" s="88"/>
      <c r="E42" s="88"/>
      <c r="F42" s="88"/>
      <c r="G42" s="89">
        <v>0</v>
      </c>
      <c r="H42" s="90" t="e">
        <f>H43</f>
        <v>#REF!</v>
      </c>
    </row>
    <row r="43" spans="1:8" s="97" customFormat="1" ht="16.5" customHeight="1">
      <c r="A43" s="91" t="s">
        <v>68</v>
      </c>
      <c r="B43" s="92" t="s">
        <v>51</v>
      </c>
      <c r="C43" s="93" t="s">
        <v>67</v>
      </c>
      <c r="D43" s="94" t="s">
        <v>69</v>
      </c>
      <c r="E43" s="95" t="s">
        <v>26</v>
      </c>
      <c r="F43" s="95"/>
      <c r="G43" s="96">
        <f>SUM(G44:G46)</f>
        <v>0</v>
      </c>
      <c r="H43" s="96" t="e">
        <f>H44+#REF!</f>
        <v>#REF!</v>
      </c>
    </row>
    <row r="44" spans="1:8" s="97" customFormat="1" ht="61.5" customHeight="1">
      <c r="A44" s="91" t="s">
        <v>118</v>
      </c>
      <c r="B44" s="92" t="s">
        <v>51</v>
      </c>
      <c r="C44" s="93" t="s">
        <v>67</v>
      </c>
      <c r="D44" s="94" t="s">
        <v>69</v>
      </c>
      <c r="E44" s="95" t="s">
        <v>26</v>
      </c>
      <c r="F44" s="95" t="s">
        <v>35</v>
      </c>
      <c r="G44" s="96">
        <v>0</v>
      </c>
      <c r="H44" s="96" t="e">
        <f>#REF!</f>
        <v>#REF!</v>
      </c>
    </row>
    <row r="45" spans="1:8" s="97" customFormat="1" ht="92.25" customHeight="1">
      <c r="A45" s="147" t="s">
        <v>71</v>
      </c>
      <c r="B45" s="92" t="s">
        <v>51</v>
      </c>
      <c r="C45" s="93" t="s">
        <v>67</v>
      </c>
      <c r="D45" s="94" t="s">
        <v>69</v>
      </c>
      <c r="E45" s="95" t="s">
        <v>26</v>
      </c>
      <c r="F45" s="95" t="s">
        <v>35</v>
      </c>
      <c r="G45" s="100">
        <v>0</v>
      </c>
      <c r="H45" s="101"/>
    </row>
    <row r="46" spans="1:13" s="97" customFormat="1" ht="96" customHeight="1">
      <c r="A46" s="148" t="s">
        <v>119</v>
      </c>
      <c r="B46" s="92" t="s">
        <v>51</v>
      </c>
      <c r="C46" s="93" t="s">
        <v>67</v>
      </c>
      <c r="D46" s="94" t="s">
        <v>69</v>
      </c>
      <c r="E46" s="95" t="s">
        <v>26</v>
      </c>
      <c r="F46" s="102" t="s">
        <v>35</v>
      </c>
      <c r="G46" s="96">
        <v>0</v>
      </c>
      <c r="H46" s="101"/>
      <c r="M46" s="97">
        <v>0</v>
      </c>
    </row>
    <row r="47" spans="1:8" s="21" customFormat="1" ht="27" customHeight="1">
      <c r="A47" s="79" t="s">
        <v>73</v>
      </c>
      <c r="B47" s="75" t="s">
        <v>51</v>
      </c>
      <c r="C47" s="80" t="s">
        <v>74</v>
      </c>
      <c r="D47" s="57" t="s">
        <v>75</v>
      </c>
      <c r="E47" s="35" t="s">
        <v>26</v>
      </c>
      <c r="F47" s="103"/>
      <c r="G47" s="104">
        <f>SUM(G48+G49)</f>
        <v>3876300</v>
      </c>
      <c r="H47" s="82"/>
    </row>
    <row r="48" spans="1:8" s="107" customFormat="1" ht="14.25" customHeight="1">
      <c r="A48" s="22" t="s">
        <v>34</v>
      </c>
      <c r="B48" s="105" t="s">
        <v>51</v>
      </c>
      <c r="C48" s="76" t="s">
        <v>74</v>
      </c>
      <c r="D48" s="60" t="s">
        <v>75</v>
      </c>
      <c r="E48" s="24" t="s">
        <v>26</v>
      </c>
      <c r="F48" s="76" t="s">
        <v>33</v>
      </c>
      <c r="G48" s="106">
        <v>3776300</v>
      </c>
      <c r="H48" s="85"/>
    </row>
    <row r="49" spans="1:8" s="107" customFormat="1" ht="15" customHeight="1">
      <c r="A49" s="22" t="s">
        <v>76</v>
      </c>
      <c r="B49" s="105" t="s">
        <v>51</v>
      </c>
      <c r="C49" s="76" t="s">
        <v>74</v>
      </c>
      <c r="D49" s="60" t="s">
        <v>75</v>
      </c>
      <c r="E49" s="24" t="s">
        <v>26</v>
      </c>
      <c r="F49" s="76" t="s">
        <v>44</v>
      </c>
      <c r="G49" s="84">
        <v>100000</v>
      </c>
      <c r="H49" s="85"/>
    </row>
    <row r="50" spans="1:7" ht="12.75">
      <c r="A50" s="55" t="s">
        <v>82</v>
      </c>
      <c r="B50" s="22">
        <v>751</v>
      </c>
      <c r="C50" s="24" t="s">
        <v>83</v>
      </c>
      <c r="D50" s="24" t="s">
        <v>84</v>
      </c>
      <c r="E50" s="24" t="s">
        <v>13</v>
      </c>
      <c r="F50" s="24" t="s">
        <v>27</v>
      </c>
      <c r="G50" s="65">
        <f>SUM(G51)</f>
        <v>0</v>
      </c>
    </row>
    <row r="51" spans="1:7" ht="12.75">
      <c r="A51" s="119" t="s">
        <v>88</v>
      </c>
      <c r="B51" s="75" t="s">
        <v>51</v>
      </c>
      <c r="C51" s="80" t="s">
        <v>83</v>
      </c>
      <c r="D51" s="57" t="s">
        <v>89</v>
      </c>
      <c r="E51" s="80" t="s">
        <v>13</v>
      </c>
      <c r="F51" s="80" t="s">
        <v>13</v>
      </c>
      <c r="G51" s="116">
        <f>SUM(G53:G54)</f>
        <v>0</v>
      </c>
    </row>
    <row r="52" spans="1:7" ht="12.75">
      <c r="A52" s="117" t="s">
        <v>87</v>
      </c>
      <c r="B52" s="75" t="s">
        <v>51</v>
      </c>
      <c r="C52" s="80" t="s">
        <v>83</v>
      </c>
      <c r="D52" s="57" t="s">
        <v>89</v>
      </c>
      <c r="E52" s="80" t="s">
        <v>26</v>
      </c>
      <c r="F52" s="80" t="s">
        <v>13</v>
      </c>
      <c r="G52" s="118">
        <f>SUM(G53:G54)</f>
        <v>0</v>
      </c>
    </row>
    <row r="53" spans="1:7" ht="12.75">
      <c r="A53" s="22" t="s">
        <v>34</v>
      </c>
      <c r="B53" s="75" t="s">
        <v>51</v>
      </c>
      <c r="C53" s="80" t="s">
        <v>83</v>
      </c>
      <c r="D53" s="57" t="s">
        <v>89</v>
      </c>
      <c r="E53" s="80" t="s">
        <v>26</v>
      </c>
      <c r="F53" s="80" t="s">
        <v>35</v>
      </c>
      <c r="G53" s="29">
        <v>0</v>
      </c>
    </row>
    <row r="54" spans="1:7" ht="12.75">
      <c r="A54" s="22" t="s">
        <v>76</v>
      </c>
      <c r="B54" s="75" t="s">
        <v>51</v>
      </c>
      <c r="C54" s="80" t="s">
        <v>83</v>
      </c>
      <c r="D54" s="57" t="s">
        <v>89</v>
      </c>
      <c r="E54" s="80" t="s">
        <v>26</v>
      </c>
      <c r="F54" s="80" t="s">
        <v>44</v>
      </c>
      <c r="G54" s="29">
        <v>0</v>
      </c>
    </row>
    <row r="55" spans="1:10" ht="29.25" customHeight="1">
      <c r="A55" s="120" t="s">
        <v>90</v>
      </c>
      <c r="B55" s="22"/>
      <c r="C55" s="24"/>
      <c r="D55" s="24"/>
      <c r="E55" s="24"/>
      <c r="F55" s="24"/>
      <c r="G55" s="121"/>
      <c r="J55" s="56"/>
    </row>
    <row r="56" spans="1:10" ht="12.75" customHeight="1">
      <c r="A56" s="70" t="s">
        <v>91</v>
      </c>
      <c r="B56" s="62" t="s">
        <v>51</v>
      </c>
      <c r="C56" s="64" t="s">
        <v>92</v>
      </c>
      <c r="D56" s="57" t="s">
        <v>53</v>
      </c>
      <c r="E56" s="64" t="s">
        <v>13</v>
      </c>
      <c r="F56" s="64" t="s">
        <v>13</v>
      </c>
      <c r="G56" s="122">
        <f>SUM(G58:G59)</f>
        <v>17200</v>
      </c>
      <c r="J56" s="56"/>
    </row>
    <row r="57" spans="1:14" ht="27" customHeight="1">
      <c r="A57" s="123" t="s">
        <v>93</v>
      </c>
      <c r="B57" s="62" t="s">
        <v>51</v>
      </c>
      <c r="C57" s="64" t="s">
        <v>94</v>
      </c>
      <c r="D57" s="57" t="s">
        <v>53</v>
      </c>
      <c r="E57" s="64" t="s">
        <v>13</v>
      </c>
      <c r="F57" s="64" t="s">
        <v>13</v>
      </c>
      <c r="G57" s="124">
        <f>SUM(G58:G58)</f>
        <v>0</v>
      </c>
      <c r="J57" s="56"/>
      <c r="N57" s="2">
        <f>SUM(G8+G12+G28+G32+G34+G50+G56)</f>
        <v>4910995</v>
      </c>
    </row>
    <row r="58" spans="1:10" ht="12.75" customHeight="1">
      <c r="A58" s="22" t="s">
        <v>36</v>
      </c>
      <c r="B58" s="62" t="s">
        <v>51</v>
      </c>
      <c r="C58" s="125" t="s">
        <v>94</v>
      </c>
      <c r="D58" s="60" t="s">
        <v>53</v>
      </c>
      <c r="E58" s="125" t="s">
        <v>37</v>
      </c>
      <c r="F58" s="125" t="s">
        <v>38</v>
      </c>
      <c r="G58" s="121">
        <v>0</v>
      </c>
      <c r="J58" s="56"/>
    </row>
    <row r="59" spans="1:10" ht="12.75" customHeight="1">
      <c r="A59" s="22" t="s">
        <v>30</v>
      </c>
      <c r="B59" s="62" t="s">
        <v>51</v>
      </c>
      <c r="C59" s="125" t="s">
        <v>94</v>
      </c>
      <c r="D59" s="60" t="s">
        <v>53</v>
      </c>
      <c r="E59" s="125" t="s">
        <v>26</v>
      </c>
      <c r="F59" s="125" t="s">
        <v>31</v>
      </c>
      <c r="G59" s="121">
        <v>17200</v>
      </c>
      <c r="J59" s="56"/>
    </row>
    <row r="60" spans="1:10" s="21" customFormat="1" ht="15" customHeight="1">
      <c r="A60" s="33" t="s">
        <v>98</v>
      </c>
      <c r="B60" s="133" t="s">
        <v>51</v>
      </c>
      <c r="C60" s="64" t="s">
        <v>99</v>
      </c>
      <c r="D60" s="64" t="s">
        <v>84</v>
      </c>
      <c r="E60" s="64" t="s">
        <v>13</v>
      </c>
      <c r="F60" s="134" t="s">
        <v>13</v>
      </c>
      <c r="G60" s="135">
        <f>SUM(G61)</f>
        <v>57600</v>
      </c>
      <c r="H60" s="20"/>
      <c r="J60" s="59"/>
    </row>
    <row r="61" spans="1:14" ht="35.25" customHeight="1">
      <c r="A61" s="136" t="s">
        <v>100</v>
      </c>
      <c r="B61" s="133" t="s">
        <v>51</v>
      </c>
      <c r="C61" s="64" t="s">
        <v>99</v>
      </c>
      <c r="D61" s="57" t="s">
        <v>101</v>
      </c>
      <c r="E61" s="64" t="s">
        <v>102</v>
      </c>
      <c r="F61" s="134" t="s">
        <v>103</v>
      </c>
      <c r="G61" s="121">
        <v>57600</v>
      </c>
      <c r="J61" s="56"/>
      <c r="N61" s="146">
        <f>SUM(G8+G12+G32+G34+G47+G60)</f>
        <v>8827695</v>
      </c>
    </row>
    <row r="62" spans="1:10" s="21" customFormat="1" ht="19.5" customHeight="1">
      <c r="A62" s="33" t="s">
        <v>104</v>
      </c>
      <c r="B62" s="133" t="s">
        <v>51</v>
      </c>
      <c r="C62" s="64" t="s">
        <v>105</v>
      </c>
      <c r="D62" s="67" t="s">
        <v>106</v>
      </c>
      <c r="E62" s="64" t="s">
        <v>107</v>
      </c>
      <c r="F62" s="134" t="s">
        <v>108</v>
      </c>
      <c r="G62" s="137">
        <v>0</v>
      </c>
      <c r="H62" s="20"/>
      <c r="J62" s="59"/>
    </row>
    <row r="63" spans="1:8" s="143" customFormat="1" ht="12.75">
      <c r="A63" s="69" t="s">
        <v>109</v>
      </c>
      <c r="B63" s="138"/>
      <c r="C63" s="139"/>
      <c r="D63" s="140"/>
      <c r="E63" s="139"/>
      <c r="F63" s="140"/>
      <c r="G63" s="141">
        <f>SUM(G8+G12+G26+G28+G30+G32+G34+G40+G42+G47+G50+G56+G60+G62)</f>
        <v>9245695</v>
      </c>
      <c r="H63" s="142"/>
    </row>
    <row r="64" spans="3:6" ht="12.75">
      <c r="C64" s="47"/>
      <c r="D64" s="47"/>
      <c r="E64" s="47"/>
      <c r="F64" s="47"/>
    </row>
    <row r="65" spans="1:12" ht="12.75" customHeight="1">
      <c r="A65" s="107" t="s">
        <v>110</v>
      </c>
      <c r="C65" s="47"/>
      <c r="D65" s="47"/>
      <c r="E65" s="149" t="s">
        <v>111</v>
      </c>
      <c r="F65" s="149"/>
      <c r="L65">
        <v>3621685</v>
      </c>
    </row>
    <row r="66" spans="3:6" ht="12.75">
      <c r="C66" s="47"/>
      <c r="D66" s="145"/>
      <c r="E66" s="47"/>
      <c r="F66" s="47"/>
    </row>
    <row r="67" spans="1:6" ht="12.75" customHeight="1">
      <c r="A67" s="107" t="s">
        <v>112</v>
      </c>
      <c r="C67" s="47"/>
      <c r="D67" s="145"/>
      <c r="E67" s="149" t="s">
        <v>113</v>
      </c>
      <c r="F67" s="149"/>
    </row>
    <row r="68" spans="3:6" ht="12.75">
      <c r="C68" s="47"/>
      <c r="D68" s="145"/>
      <c r="E68" s="47"/>
      <c r="F68" s="47"/>
    </row>
    <row r="69" spans="3:6" ht="12.75">
      <c r="C69" s="47"/>
      <c r="D69" s="145"/>
      <c r="E69" s="47"/>
      <c r="F69" s="47"/>
    </row>
    <row r="70" spans="3:6" ht="12.75">
      <c r="C70" s="47"/>
      <c r="D70" s="145"/>
      <c r="E70" s="47"/>
      <c r="F70" s="47"/>
    </row>
    <row r="71" spans="3:6" ht="12.75">
      <c r="C71" s="47"/>
      <c r="D71" s="145"/>
      <c r="E71" s="47"/>
      <c r="F71" s="47"/>
    </row>
    <row r="72" spans="3:6" ht="12.75">
      <c r="C72" s="47"/>
      <c r="D72" s="47"/>
      <c r="E72" s="47"/>
      <c r="F72" s="47"/>
    </row>
    <row r="73" spans="3:6" ht="12.75">
      <c r="C73" s="47"/>
      <c r="D73" s="47"/>
      <c r="E73" s="47"/>
      <c r="F73" s="47"/>
    </row>
    <row r="74" spans="3:6" ht="12.75">
      <c r="C74" s="47"/>
      <c r="D74" s="47"/>
      <c r="E74" s="47"/>
      <c r="F74" s="47"/>
    </row>
    <row r="75" spans="3:6" ht="12.75">
      <c r="C75" s="47"/>
      <c r="D75" s="47"/>
      <c r="E75" s="47"/>
      <c r="F75" s="47"/>
    </row>
    <row r="76" spans="3:6" ht="12.75">
      <c r="C76" s="47"/>
      <c r="D76" s="47"/>
      <c r="E76" s="47"/>
      <c r="F76" s="47"/>
    </row>
    <row r="77" spans="3:6" ht="12.75">
      <c r="C77" s="47"/>
      <c r="D77" s="47"/>
      <c r="E77" s="47"/>
      <c r="F77" s="47"/>
    </row>
    <row r="78" spans="3:6" ht="12.75">
      <c r="C78" s="47"/>
      <c r="D78" s="47"/>
      <c r="E78" s="47"/>
      <c r="F78" s="47"/>
    </row>
    <row r="79" spans="3:6" ht="12.75">
      <c r="C79" s="47"/>
      <c r="D79" s="47"/>
      <c r="E79" s="47"/>
      <c r="F79" s="47"/>
    </row>
    <row r="80" spans="3:6" ht="12.75">
      <c r="C80" s="47"/>
      <c r="D80" s="47"/>
      <c r="E80" s="47"/>
      <c r="F80" s="47"/>
    </row>
  </sheetData>
  <sheetProtection selectLockedCells="1" selectUnlockedCells="1"/>
  <mergeCells count="6">
    <mergeCell ref="A2:G2"/>
    <mergeCell ref="A4:G4"/>
    <mergeCell ref="G36:H36"/>
    <mergeCell ref="G37:H37"/>
    <mergeCell ref="E65:F65"/>
    <mergeCell ref="E67:F6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4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2019-11-28T12:31:15Z</cp:lastPrinted>
  <dcterms:created xsi:type="dcterms:W3CDTF">1996-10-08T23:32:33Z</dcterms:created>
  <dcterms:modified xsi:type="dcterms:W3CDTF">2019-12-13T11:54:22Z</dcterms:modified>
  <cp:category/>
  <cp:version/>
  <cp:contentType/>
  <cp:contentStatus/>
  <cp:revision>52</cp:revision>
</cp:coreProperties>
</file>