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1"/>
  </bookViews>
  <sheets>
    <sheet name="прилож1" sheetId="1" r:id="rId1"/>
    <sheet name="приложение 2" sheetId="2" r:id="rId2"/>
    <sheet name="прило3" sheetId="3" r:id="rId3"/>
    <sheet name="прилож4" sheetId="4" r:id="rId4"/>
    <sheet name="прил5" sheetId="5" r:id="rId5"/>
    <sheet name="Лист6" sheetId="6" r:id="rId6"/>
    <sheet name="прилож 7" sheetId="7" r:id="rId7"/>
    <sheet name="прилож 8" sheetId="8" r:id="rId8"/>
    <sheet name="при9" sheetId="9" r:id="rId9"/>
    <sheet name="прил10" sheetId="10" r:id="rId10"/>
    <sheet name="прил 11" sheetId="11" r:id="rId11"/>
    <sheet name="при12" sheetId="12" r:id="rId12"/>
  </sheets>
  <definedNames>
    <definedName name="_xlnm.Print_Area" localSheetId="4">'прил5'!$A$1:$D$33</definedName>
    <definedName name="_xlnm.Print_Area" localSheetId="6">'прилож 7'!$A$1:$D$82</definedName>
    <definedName name="_xlnm.Print_Area" localSheetId="0">'прилож1'!$A$1:$C$42</definedName>
    <definedName name="Excel_BuiltIn_Print_Area" localSheetId="6">'прилож 7'!$A$1:$D$76</definedName>
    <definedName name="Excel_BuiltIn_Print_Area" localSheetId="4">'прил5'!$A$1:$D$32</definedName>
    <definedName name="Excel_BuiltIn_Print_Area" localSheetId="0">'прилож1'!$A$1:$C$41</definedName>
  </definedNames>
  <calcPr fullCalcOnLoad="1"/>
</workbook>
</file>

<file path=xl/sharedStrings.xml><?xml version="1.0" encoding="utf-8"?>
<sst xmlns="http://schemas.openxmlformats.org/spreadsheetml/2006/main" count="1405" uniqueCount="300">
  <si>
    <t xml:space="preserve">Приложение №1 к Решению Совета народных депутатов муниципального </t>
  </si>
  <si>
    <t xml:space="preserve">                                     образования «Натырбовское сельское поселение»</t>
  </si>
  <si>
    <t xml:space="preserve">     от 31 января  2020 года  №102</t>
  </si>
  <si>
    <t xml:space="preserve">Приложение №1  к Решению Совета народных депутатов муниципального </t>
  </si>
  <si>
    <t>образования «Натырбовское сельское поселение» «О бюджете муниципального</t>
  </si>
  <si>
    <t xml:space="preserve">образования «Натырбовское сельское поселение» на 2020год  и плановый период 2021-2022гг. </t>
  </si>
  <si>
    <t xml:space="preserve">      от26  декабря  2019 года  №99</t>
  </si>
  <si>
    <t xml:space="preserve">Поступление доходов в бюджет администрации муниципального образования «Натырбовское сельское поселение» в 2020 году
</t>
  </si>
  <si>
    <t xml:space="preserve">Код бюджетной        классификации РФ </t>
  </si>
  <si>
    <t>Наименование доходов</t>
  </si>
  <si>
    <t>Сумма</t>
  </si>
  <si>
    <t>000 8500000000 0000 000</t>
  </si>
  <si>
    <t>Доходы бюджета - 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</si>
  <si>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</si>
  <si>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</si>
  <si>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</si>
  <si>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</si>
  <si>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</si>
  <si>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</si>
  <si>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</si>
  <si>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РФ</t>
  </si>
  <si>
    <t>000 1 03 02000 00 0000 000</t>
  </si>
  <si>
    <t>Акцизы по подакцизным товарам (продукции), производимым на территории РФ</t>
  </si>
  <si>
    <t>000 1 03 02230 01 0000 110</t>
  </si>
  <si>
    <t>доходы от уплаты акцизов на дизельное топливо, подлежащие распределению между 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</si>
  <si>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</si>
  <si>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</si>
  <si>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000 1 03 02250 01 00000 110</t>
  </si>
  <si>
    <t>доходы от уплаты акцизов на автомобильный бензин,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</si>
  <si>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</si>
  <si>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</si>
  <si>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</si>
  <si>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</si>
  <si>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000 1 05 03010 01 0000 110</t>
  </si>
  <si>
    <t>Единый сельскохозяйственный налог</t>
  </si>
  <si>
    <t>000 1 06 00000 00 0000 000</t>
  </si>
  <si>
    <t>НАЛОГИ НА ИМУЩЕСТВО</t>
  </si>
  <si>
    <t>000 1 06 01030 10 0000 110</t>
  </si>
  <si>
    <t>Налог на имущество физических лиц взимаемый по ставкам, применяемым к объектам налогооблажения, расположенным в границах сельских поселений</t>
  </si>
  <si>
    <t>000 1 06 06000 10 0000 110</t>
  </si>
  <si>
    <t xml:space="preserve">Земельный налог 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</si>
  <si>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</si>
  <si>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</si>
  <si>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</si>
  <si>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</si>
  <si>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</si>
  <si>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</si>
  <si>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</si>
  <si>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 xml:space="preserve">Государственная пошлина за совершение нотариальных действий </t>
  </si>
  <si>
    <t>1 11 05000 10 0000 120</t>
  </si>
  <si>
    <t>Доходы от сдачи в аренду имущества, находящегося в оперативном управлении огранов государственной власти, органов местного самоуправления.</t>
  </si>
  <si>
    <t xml:space="preserve"> 1 13 02065 10  0000 130</t>
  </si>
  <si>
    <t>Доходы от компенсации затрат гос-ва</t>
  </si>
  <si>
    <t xml:space="preserve">000 2 00 00000 00 0000 000 </t>
  </si>
  <si>
    <t>Безвозмездные поступления:</t>
  </si>
  <si>
    <t>000 2 02 01000 00 0000 151</t>
  </si>
  <si>
    <t>Дотации бюджетам субъектов Российской Федерации и муниципальных образований</t>
  </si>
  <si>
    <t>000 2 02 15001 10 0000 150</t>
  </si>
  <si>
    <t>Дотации бюджетам сельских поселений на выравнивание бюджетной обеспеченности</t>
  </si>
  <si>
    <t>000 2 02 15002 10 0000 150</t>
  </si>
  <si>
    <t>Дотации бюджетам сельских поселений на поддержку мер по обеспечению сбалансированности бюджетов</t>
  </si>
  <si>
    <t>000 2 02 25519 10 0000 150</t>
  </si>
  <si>
    <t xml:space="preserve">Субсидия бюджетам на государственную поддержку отрасли культуры </t>
  </si>
  <si>
    <t>000 2 02 27567 10 0000 150</t>
  </si>
  <si>
    <t>Субсидии бюджетам муниципальных образований на реализацию мероприятий по строительству и реконструкции автомобильных дорог, ведущих к общественно-значимым объектам сельских населенных пунктов, а также к объектам производства и переработки сельскохозяйственной продукции, в том числе:</t>
  </si>
  <si>
    <t>000 2020300000 0000 150</t>
  </si>
  <si>
    <t>Субвенции бюджетам субъектов Российской Федерации и муниципальных образований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</si>
  <si>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</si>
  <si>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</si>
  <si>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</si>
  <si>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</si>
  <si>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 xml:space="preserve">Приложение №2 к Решению Совета народных депутатов муниципального </t>
  </si>
  <si>
    <t xml:space="preserve">                              от 31 января  2020 года  №102</t>
  </si>
  <si>
    <t xml:space="preserve">Приложение №2  к Решению Совета народных депутатов муниципального </t>
  </si>
  <si>
    <t xml:space="preserve">Поступление доходов в бюджет администрации муниципального образования «Натырбовское сельское поселение» на плановый период 2021-2022гг.
</t>
  </si>
  <si>
    <t>Сумма доходов на             2021 год, тыс.руб.</t>
  </si>
  <si>
    <t>Сумма доходов на             2022год, тыс.руб.</t>
  </si>
  <si>
    <t>Налоги на товары (работы, услуги), реалтзуемые на территории РФ</t>
  </si>
  <si>
    <t>000 2 02 01000 00 0000 150</t>
  </si>
  <si>
    <t xml:space="preserve">Приложение №3 к Решению Совета народных депутатов муниципального </t>
  </si>
  <si>
    <t xml:space="preserve">                                            от 31 января  2020 года  №102</t>
  </si>
  <si>
    <t xml:space="preserve">Приложение №6  к Решению Совета народных депутатов муниципального </t>
  </si>
  <si>
    <t xml:space="preserve">                        от26  декабря  2019 года  №99</t>
  </si>
  <si>
    <t xml:space="preserve">Источники финансирования дефицита бюджета муниципального образования «Натырбовское сельское поселение» на 2020 год
</t>
  </si>
  <si>
    <t>Наименование показателя</t>
  </si>
  <si>
    <t>Код показателя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</si>
  <si>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</si>
  <si>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</si>
  <si>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</si>
  <si>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000 01 02 0000 00 0000 700</t>
  </si>
  <si>
    <t>Получение кредитов от кредитных организаций бюджетами  Российской Федерации в валюте Российской Федерации</t>
  </si>
  <si>
    <t>000 01 02 0000 10 0000 710</t>
  </si>
  <si>
    <t>Бюджетные кредиты от других бюджетов бюджетной системы Российской Федерации</t>
  </si>
  <si>
    <t>000 01 03 00 00 00 0000 000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</si>
  <si>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</si>
  <si>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</si>
  <si>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</si>
  <si>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</si>
  <si>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>Изменение остатков средств на счетах по учету средств бюджета</t>
  </si>
  <si>
    <t>000 01 05 00 00 00  0000 000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</si>
  <si>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</si>
  <si>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</si>
  <si>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</si>
  <si>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</si>
  <si>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</si>
  <si>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</si>
  <si>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</si>
  <si>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</si>
  <si>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</si>
  <si>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</si>
  <si>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</si>
  <si>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</si>
  <si>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</si>
  <si>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</si>
  <si>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</si>
  <si>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</si>
  <si>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источники внутреннего, финансового диффицита в бюджет</t>
  </si>
  <si>
    <t>000 01 00 00 00 00 0000 000</t>
  </si>
  <si>
    <t xml:space="preserve">Приложение №4 к Решению Совета народных депутатов муниципального </t>
  </si>
  <si>
    <t xml:space="preserve"> от 31 января  2020 года  №102</t>
  </si>
  <si>
    <t xml:space="preserve">Приложение №7  к Решению Совета народных депутатов муниципального </t>
  </si>
  <si>
    <t xml:space="preserve">                              от26  декабря  2019 года  №99</t>
  </si>
  <si>
    <t xml:space="preserve">Источники финансирования дефицита бюджета муниципального образования «Натырбовское сельское поселение» на плановый период 2021-2022гг.
</t>
  </si>
  <si>
    <t>Сумма, тыс.руб. 2021г.</t>
  </si>
  <si>
    <t>Сумма, тыс.руб. 2022г.</t>
  </si>
  <si>
    <t xml:space="preserve">Приложение №5 к Решению Совета народных депутатов муниципального </t>
  </si>
  <si>
    <t xml:space="preserve">                                  от 31 января  2020 года  №102</t>
  </si>
  <si>
    <t xml:space="preserve">Приложение №8  к Решению Совета народных депутатов муниципального </t>
  </si>
  <si>
    <t xml:space="preserve">                           от26  декабря  2019 года  №99</t>
  </si>
  <si>
    <t xml:space="preserve">Распределение бюджетных ассигнований   бюджета муниципального  образования «Натырбовское сельское поселение» по разделам и подразделам  классификации расходов бюджетов Российской Федерации на 2020 год
</t>
  </si>
  <si>
    <t>НАИМЕНОВАНИЕ</t>
  </si>
  <si>
    <t>Раздел</t>
  </si>
  <si>
    <t>Подраздел</t>
  </si>
  <si>
    <t>Сумма, тыс.руб.</t>
  </si>
  <si>
    <t>ВСЕГО: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</si>
  <si>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</si>
  <si>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</si>
  <si>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</si>
  <si>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</si>
  <si>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высших органов исполнительной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</si>
  <si>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</si>
  <si>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</si>
  <si>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</si>
  <si>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</si>
  <si>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</si>
  <si>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</si>
  <si>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</si>
  <si>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</si>
  <si>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</si>
  <si>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 территории от чрезвычайных ситуаций природного и техногенного характера, гражданская оборона</t>
  </si>
  <si>
    <t>09</t>
  </si>
  <si>
    <t>Другие 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</si>
  <si>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</si>
  <si>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</si>
  <si>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</si>
  <si>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Муниципальная программа «Поддержка и развитие малого и среднего предпринимательства на территории МО «Натырбовкое сп»</t>
  </si>
  <si>
    <t>12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</si>
  <si>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</si>
  <si>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</si>
  <si>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</si>
  <si>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</si>
  <si>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</si>
  <si>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</si>
  <si>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</si>
  <si>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10</t>
  </si>
  <si>
    <t>Пенсии, пособия, выплачиваемые организациями сектора государственного управления</t>
  </si>
  <si>
    <t>Социальное обеспечение населения</t>
  </si>
  <si>
    <t xml:space="preserve">Приложение №6 к Решению Совета народных депутатов муниципального </t>
  </si>
  <si>
    <t xml:space="preserve">                         от 31 января  2020 года  №102</t>
  </si>
  <si>
    <t xml:space="preserve">Приложение №9  к Решению Совета народных депутатов муниципального </t>
  </si>
  <si>
    <t xml:space="preserve">Распределение бюджетных ассигнований   бюджета муниципального  образования «Натырбовское сельское поселение» по разделам и подразделам  классификации расходов бюджетов Российской Федерации на плановый период 2021-2022гг.
</t>
  </si>
  <si>
    <t>Сумма, тыс.руб. 2021 год</t>
  </si>
  <si>
    <t>Сумма, тыс.руб. 2022 год</t>
  </si>
  <si>
    <t>условно утвержденные расходы, в соответствии со статьей 184.1 Бюджетного кодекса Российской Федерации</t>
  </si>
  <si>
    <t xml:space="preserve">Приложение №7 к Решению Совета народных депутатов муниципального </t>
  </si>
  <si>
    <t xml:space="preserve">    от 31 января  2020 года  №102</t>
  </si>
  <si>
    <t xml:space="preserve">Приложение №10  к Решению Совета народных депутатов муниципального </t>
  </si>
  <si>
    <t xml:space="preserve">                                от26  декабря  2019 года  №99</t>
  </si>
  <si>
    <t xml:space="preserve">Распределение бюджетных ассигнований, бюджета муниципального  образования, по целевым статьям ( непрограммным направлениям деятельности), группам видов классификации расходов бюджетов Российской Федерации на 2020 год </t>
  </si>
  <si>
    <t xml:space="preserve">Наименование </t>
  </si>
  <si>
    <t>Целевая статья</t>
  </si>
  <si>
    <t>группа видов расходов</t>
  </si>
  <si>
    <t>ВСЕГО РАСХОДОВ:</t>
  </si>
  <si>
    <t>НАЦИОНАЛЬНАЯ ОБОРОНА</t>
  </si>
  <si>
    <t>Расходы за счет межбюджетных трансфертов, предоставляемых из федерального бюджета</t>
  </si>
  <si>
    <t>6100Э50000</t>
  </si>
  <si>
    <t>Осуществление первичного воинского учета на территориях, где отсутствуют военные комиссариаты</t>
  </si>
  <si>
    <t>6100Э51180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</si>
  <si>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</si>
  <si>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100</t>
  </si>
  <si>
    <t>Закупка товаров, работ и услуг для государственных (муниципальных) нужд</t>
  </si>
  <si>
    <t>200</t>
  </si>
  <si>
    <t>Функционирование высшего должностного лица муниципального образования</t>
  </si>
  <si>
    <t>6110000000</t>
  </si>
  <si>
    <t xml:space="preserve"> Глава муниципального образования</t>
  </si>
  <si>
    <t>6110Э00100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</si>
  <si>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</si>
  <si>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функций органов местного самоуправления</t>
  </si>
  <si>
    <t>6160000000</t>
  </si>
  <si>
    <t xml:space="preserve">Обеспечение функций органами местного самоуправления        </t>
  </si>
  <si>
    <t>6160Э00400</t>
  </si>
  <si>
    <t>Иные бюджетные ассигнования</t>
  </si>
  <si>
    <t>300</t>
  </si>
  <si>
    <t>800</t>
  </si>
  <si>
    <t>Реализация полномочий Республики Адыгея, переданных для осуществления органам местного самоуправления, осуществляемых за счет средств республиканского бюджета Республики Адыгея</t>
  </si>
  <si>
    <t>6100Э61000</t>
  </si>
  <si>
    <t>Субвенции на осуществление государственных полномочий Республики Адыгея в сфере административных правоотношений</t>
  </si>
  <si>
    <t>6100Э61010</t>
  </si>
  <si>
    <t>Реализация иных мероприятий в рамках непрограммных расходов муниципальных органов муниципального образования "Натырбовское сельское поселение»</t>
  </si>
  <si>
    <t>6610000000</t>
  </si>
  <si>
    <t>Резервный фонд администрации муниципального образования "Натырбовское сельское поселение»</t>
  </si>
  <si>
    <t>6610001000</t>
  </si>
  <si>
    <t>Пенсионное обеспечение</t>
  </si>
  <si>
    <t>6610021000</t>
  </si>
  <si>
    <t>Реализация иных мероприятий в рамках непрограммных расходов муниципальных органов муниципального образования «Натырбовскоее сельское поселение»</t>
  </si>
  <si>
    <t>Социальное обеспечение и иные выплаты населению</t>
  </si>
  <si>
    <t>Защита населения и территории от чрезвычайных ситуаций природного и техногенного характера, гражданская оборона</t>
  </si>
  <si>
    <t>Прочие непрограммные направления расходов</t>
  </si>
  <si>
    <t>6620000000</t>
  </si>
  <si>
    <t>Резерв материальных ресурсов для ликвидации чрезвычайных ситуаций природного и техногенного характера</t>
  </si>
  <si>
    <t>6620020000</t>
  </si>
  <si>
    <t>ЖИЛИЩНО - КОММУНАЛЬНОЕ ХОЗЯЙСТВО</t>
  </si>
  <si>
    <t>Прочие непрограммные расходы</t>
  </si>
  <si>
    <t>6630000000</t>
  </si>
  <si>
    <t>Прочие непрограммные расходы на озеленение</t>
  </si>
  <si>
    <t>6630004000</t>
  </si>
  <si>
    <t>Прочие непрограммные расходы на благоустройство</t>
  </si>
  <si>
    <t>6630005000</t>
  </si>
  <si>
    <t>Прочие непрограммные расходы на содержание автомобильных дорог и инженерных сооружений на них</t>
  </si>
  <si>
    <t>6630006000</t>
  </si>
  <si>
    <t>"Реконстр. подъезной а/д х.К-Кужорский от автомобильной дороги регионального значения Майкоп- гиагинская-Псебай-Зеленчук-Карачаевск до врачебной амбулатории (ФАП)</t>
  </si>
  <si>
    <t>66300L5670</t>
  </si>
  <si>
    <t>400</t>
  </si>
  <si>
    <t>Прочие непрограммные расходы на выполнение других обязательств государства</t>
  </si>
  <si>
    <t>6630007000</t>
  </si>
  <si>
    <t>Прочая закупка товаров, работ и услуг для обеспечения государственных (муниципальных) нужд</t>
  </si>
  <si>
    <t>Другие общегосударственне расходы</t>
  </si>
  <si>
    <t>«Капитальный ремонт здания сельского дома культуры” по  адресу РА, Кошехабльский р-он, х.Казенно-Кужорский, ул. Ленина, 24</t>
  </si>
  <si>
    <t>663А155192</t>
  </si>
  <si>
    <t>192</t>
  </si>
  <si>
    <t>Прочие расходы в области социальной политики</t>
  </si>
  <si>
    <t>6640000000</t>
  </si>
  <si>
    <t>Материальная помощь главы администрации</t>
  </si>
  <si>
    <t>6640001000</t>
  </si>
  <si>
    <t>Другие вопросы в области национальной безопасности и правоохранительной деятельности</t>
  </si>
  <si>
    <t>Комплексные программы</t>
  </si>
  <si>
    <t>6650000000</t>
  </si>
  <si>
    <t>Комплексная программа «По противодействию коррупции в муниципальном образовании «Натырбовское сельское поселение» на 2015 - 2017 годы.</t>
  </si>
  <si>
    <t>6650001000</t>
  </si>
  <si>
    <t>Комплексная программа «об утверждении муниципальной программы "По профилактике правонарушений и обеспечению общественной безопасности на территории МО №Натырбовское сельское поселение" на 2020г.</t>
  </si>
  <si>
    <t>Комплексная программа «об утверждении муниципальной программы  "Профилактика терроризма и экстремизма, минимизация и ликвидация последствий тнрроризма и экстремизма на территории МО №Натырбовское сельское поселение" на 2017г.</t>
  </si>
  <si>
    <t>6650002000</t>
  </si>
  <si>
    <t xml:space="preserve">Приложение №8 к Решению Совета народных депутатов муниципального </t>
  </si>
  <si>
    <t xml:space="preserve">Приложение №11  к Решению Совета народных депутатов муниципального </t>
  </si>
  <si>
    <t>Распределение бюджетных ассигнований, бюджета муниципального  образования, по целевым статьям ( непрограммным направлениям деятельности), группам видов классификации расходов бюджетов Российской Федерации на плановый период 2021-2022 гг.</t>
  </si>
  <si>
    <t>КУЛЬТУРА</t>
  </si>
  <si>
    <t>Комплексная программа «По противодействию коррупции в муниципальном образовании «Натырбовское сельское поселение» на 2020 годы.</t>
  </si>
  <si>
    <t>Комплексная программа «об утверждении муниципальной программы  "Профилактика терроризма и экстремизма, минимизация и ликвидация последствий тнрроризма и экстремизма на территории МО №Натырбовское сельское поселение" на 2020г.</t>
  </si>
  <si>
    <t>6670000000</t>
  </si>
  <si>
    <t>880</t>
  </si>
  <si>
    <t xml:space="preserve">Приложение №9 к Решению Совета народных депутатов муниципального </t>
  </si>
  <si>
    <t xml:space="preserve">                                     от 31 января  2020 года  №102</t>
  </si>
  <si>
    <t xml:space="preserve">Приложение №12  к Решению Совета народных депутатов муниципального </t>
  </si>
  <si>
    <t xml:space="preserve">                                  образования «Натырбовское сельское поселение» на 2020год  и плановый период 2021-2022гг. </t>
  </si>
  <si>
    <t xml:space="preserve">                                    от26  декабря  2019 года  №99</t>
  </si>
  <si>
    <t>Ведомственная структура расходов бюджета муниципального  образования «Натырбовское сельское поселение» на 2020год по разделам , подразделам, целевым статьям и видам расходов  классификации расходов бюджетов Российской Федерации</t>
  </si>
  <si>
    <t>код прямого получателя</t>
  </si>
  <si>
    <t xml:space="preserve">Раздел </t>
  </si>
  <si>
    <t xml:space="preserve">Подраздел </t>
  </si>
  <si>
    <t>группы видов расходов</t>
  </si>
  <si>
    <t xml:space="preserve">Администрация муниципального образования "Натырбовское сельское поселение" </t>
  </si>
  <si>
    <t>751</t>
  </si>
  <si>
    <t xml:space="preserve"> ОБЩЕГОСУДАРСТВЕННЫЕ ВОПРОСЫ</t>
  </si>
  <si>
    <t>Реализация иных мероприятий в рамках непрограммных расходов муниципальных органов муниципального образования «Натырбовское сельское поселение»</t>
  </si>
  <si>
    <t>Резервный фонд администрации муниципального образования «Натырбовское сельское поселение»</t>
  </si>
  <si>
    <t>Комплексная программа «По противодействию коррупции в муниципальном образовании «Натырбовское сельское поселение» на 2020годы.</t>
  </si>
  <si>
    <t>Комплексная программа «об утверждении муниципальной программы  "Профилактика терроризма и экстремизма, минимизация и ликвидация последствий тнрроризма и экстремизма на территории МО "Натырбовское сельское поселение" на 2020г.</t>
  </si>
  <si>
    <t>244</t>
  </si>
  <si>
    <t>Другие вопросы в области культуры, кинематографии</t>
  </si>
  <si>
    <t>Выплаты муниципальным гражданским служащим  муниципальных органов  муниципального образования «Натырбовское сельское поселение»</t>
  </si>
  <si>
    <t xml:space="preserve">Приложение №10 к Решению Совета народных депутатов муниципального </t>
  </si>
  <si>
    <t xml:space="preserve">Приложение №13  к Решению Совета народных депутатов муниципального </t>
  </si>
  <si>
    <t>Ведомственная структура расходов бюджета муниципального  образования «Натырбовское сельское поселение» на плановый период 2021-2022гг. по разделам , подразделам, целевым статьям и видам расходов  классификации расходов бюджетов Российской Федерации</t>
  </si>
  <si>
    <t>Сумма, тыс.руб. 2021 г.</t>
  </si>
  <si>
    <t>Сумма, тыс.руб. 2022 г.</t>
  </si>
  <si>
    <t xml:space="preserve">Приложение №11 к Решению Совета народных депутатов муниципального </t>
  </si>
  <si>
    <t xml:space="preserve">Приложение №14  к Решению Совета народных депутатов муниципального </t>
  </si>
  <si>
    <t xml:space="preserve">                        От  26 декабря 2019 г. №99</t>
  </si>
  <si>
    <t>Программа муниципальных внутренних заимствований муниципального образования "Натырбовское сельское поселение" на 2020 год</t>
  </si>
  <si>
    <t>Внутренние заимствования (привлечение/погашение)</t>
  </si>
  <si>
    <t>Кредиты кредитных организаций</t>
  </si>
  <si>
    <t xml:space="preserve">     Получение кредитов</t>
  </si>
  <si>
    <t xml:space="preserve">     Погашение кредитов</t>
  </si>
  <si>
    <t>Кредиты от других бюджетов бюджетной системы РФ</t>
  </si>
  <si>
    <t>-</t>
  </si>
  <si>
    <t xml:space="preserve">Приложение №12 к Решению Совета народных депутатов муниципального </t>
  </si>
  <si>
    <t xml:space="preserve">Приложение №15  к Решению Совета народных депутатов муниципального </t>
  </si>
  <si>
    <t xml:space="preserve">                             От  26 декабря 2019 г. №99</t>
  </si>
  <si>
    <t>Программа муниципальных внутренних заимствований муниципального образования "Натырбовское сельское поселение" на плановый период 2020-2021гг.</t>
  </si>
  <si>
    <t>Сумма, тыс.руб. 2020г.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</si>
</sst>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"/>
    <numFmt numFmtId="167" formatCode="#,##0.0"/>
    <numFmt numFmtId="168" formatCode="0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1"/>
      <name val="Arial Cyr"/>
      <family val="2"/>
    </font>
    <font>
      <b/>
      <sz val="14"/>
      <name val="Arial Cyr"/>
      <family val="2"/>
    </font>
    <font>
      <b/>
      <i/>
      <sz val="10"/>
      <name val="Arial Cyr"/>
      <family val="2"/>
    </font>
    <font>
      <sz val="10"/>
      <name val="Arial Cyr"/>
      <family val="2"/>
    </font>
    <font>
      <sz val="11"/>
      <name val="Calibri"/>
      <family val="2"/>
    </font>
    <font>
      <b/>
      <sz val="11.5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Times New Roman Cyr"/>
      <family val="1"/>
    </font>
    <font>
      <b/>
      <sz val="11"/>
      <name val="Arial"/>
      <family val="2"/>
    </font>
    <font>
      <b/>
      <sz val="10"/>
      <name val="Times New Roman"/>
      <family val="1"/>
    </font>
    <font>
      <i/>
      <sz val="11"/>
      <name val="Calibri"/>
      <family val="2"/>
    </font>
    <font>
      <sz val="11"/>
      <name val="Times New Roman"/>
      <family val="1"/>
    </font>
    <font>
      <b/>
      <sz val="14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241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Font="1" applyBorder="1" applyAlignment="1">
      <alignment horizontal="right" wrapText="1"/>
    </xf>
    <xf numFmtId="164" fontId="0" fillId="0" borderId="0" xfId="0" applyBorder="1" applyAlignment="1">
      <alignment horizontal="center"/>
    </xf>
    <xf numFmtId="164" fontId="18" fillId="0" borderId="0" xfId="0" applyFont="1" applyBorder="1" applyAlignment="1">
      <alignment horizontal="right"/>
    </xf>
    <xf numFmtId="164" fontId="19" fillId="0" borderId="10" xfId="0" applyFont="1" applyFill="1" applyBorder="1" applyAlignment="1">
      <alignment horizontal="center" vertical="top" wrapText="1"/>
    </xf>
    <xf numFmtId="164" fontId="0" fillId="0" borderId="0" xfId="0" applyAlignment="1">
      <alignment vertical="top"/>
    </xf>
    <xf numFmtId="164" fontId="9" fillId="0" borderId="11" xfId="0" applyFont="1" applyBorder="1" applyAlignment="1">
      <alignment horizontal="center" vertical="center" wrapText="1"/>
    </xf>
    <xf numFmtId="164" fontId="9" fillId="0" borderId="11" xfId="0" applyFont="1" applyBorder="1" applyAlignment="1">
      <alignment horizontal="center" vertical="top" wrapText="1"/>
    </xf>
    <xf numFmtId="165" fontId="9" fillId="0" borderId="11" xfId="0" applyNumberFormat="1" applyFont="1" applyBorder="1" applyAlignment="1">
      <alignment horizontal="center" vertical="top"/>
    </xf>
    <xf numFmtId="164" fontId="9" fillId="0" borderId="11" xfId="0" applyFont="1" applyBorder="1" applyAlignment="1">
      <alignment horizontal="left" vertical="top"/>
    </xf>
    <xf numFmtId="166" fontId="9" fillId="0" borderId="11" xfId="0" applyNumberFormat="1" applyFont="1" applyBorder="1" applyAlignment="1">
      <alignment horizontal="right" wrapText="1"/>
    </xf>
    <xf numFmtId="164" fontId="9" fillId="0" borderId="0" xfId="0" applyFont="1" applyAlignment="1">
      <alignment/>
    </xf>
    <xf numFmtId="164" fontId="9" fillId="0" borderId="11" xfId="0" applyFont="1" applyBorder="1" applyAlignment="1">
      <alignment horizontal="right" wrapText="1"/>
    </xf>
    <xf numFmtId="165" fontId="0" fillId="0" borderId="11" xfId="0" applyNumberFormat="1" applyFont="1" applyBorder="1" applyAlignment="1">
      <alignment horizontal="center" vertical="top"/>
    </xf>
    <xf numFmtId="164" fontId="0" fillId="0" borderId="11" xfId="0" applyFont="1" applyBorder="1" applyAlignment="1">
      <alignment horizontal="left" vertical="top"/>
    </xf>
    <xf numFmtId="164" fontId="0" fillId="0" borderId="11" xfId="0" applyBorder="1" applyAlignment="1">
      <alignment horizontal="right" wrapText="1"/>
    </xf>
    <xf numFmtId="164" fontId="20" fillId="0" borderId="12" xfId="0" applyFont="1" applyBorder="1" applyAlignment="1">
      <alignment vertical="top"/>
    </xf>
    <xf numFmtId="164" fontId="21" fillId="0" borderId="11" xfId="0" applyFont="1" applyBorder="1" applyAlignment="1">
      <alignment horizontal="left" vertical="top" wrapText="1"/>
    </xf>
    <xf numFmtId="166" fontId="21" fillId="0" borderId="13" xfId="0" applyNumberFormat="1" applyFont="1" applyBorder="1" applyAlignment="1">
      <alignment horizontal="right" wrapText="1"/>
    </xf>
    <xf numFmtId="164" fontId="22" fillId="0" borderId="11" xfId="0" applyFont="1" applyBorder="1" applyAlignment="1">
      <alignment wrapText="1"/>
    </xf>
    <xf numFmtId="166" fontId="20" fillId="0" borderId="13" xfId="0" applyNumberFormat="1" applyFont="1" applyBorder="1" applyAlignment="1">
      <alignment vertical="top"/>
    </xf>
    <xf numFmtId="164" fontId="20" fillId="0" borderId="0" xfId="0" applyFont="1" applyAlignment="1">
      <alignment/>
    </xf>
    <xf numFmtId="164" fontId="1" fillId="0" borderId="12" xfId="0" applyFont="1" applyBorder="1" applyAlignment="1">
      <alignment vertical="top"/>
    </xf>
    <xf numFmtId="164" fontId="23" fillId="0" borderId="11" xfId="0" applyFont="1" applyBorder="1" applyAlignment="1">
      <alignment wrapText="1"/>
    </xf>
    <xf numFmtId="166" fontId="1" fillId="0" borderId="13" xfId="0" applyNumberFormat="1" applyFont="1" applyBorder="1" applyAlignment="1">
      <alignment vertical="top"/>
    </xf>
    <xf numFmtId="166" fontId="0" fillId="0" borderId="11" xfId="0" applyNumberFormat="1" applyBorder="1" applyAlignment="1">
      <alignment horizontal="right" wrapText="1"/>
    </xf>
    <xf numFmtId="164" fontId="0" fillId="0" borderId="11" xfId="0" applyFont="1" applyBorder="1" applyAlignment="1">
      <alignment horizontal="left" vertical="top" wrapText="1"/>
    </xf>
    <xf numFmtId="165" fontId="0" fillId="0" borderId="11" xfId="0" applyNumberFormat="1" applyFont="1" applyBorder="1" applyAlignment="1" applyProtection="1">
      <alignment horizontal="right" vertical="center" wrapText="1"/>
      <protection locked="0"/>
    </xf>
    <xf numFmtId="165" fontId="0" fillId="24" borderId="11" xfId="0" applyNumberFormat="1" applyFont="1" applyFill="1" applyBorder="1" applyAlignment="1">
      <alignment horizontal="left" wrapText="1"/>
    </xf>
    <xf numFmtId="165" fontId="0" fillId="0" borderId="14" xfId="0" applyNumberFormat="1" applyFont="1" applyBorder="1" applyAlignment="1" applyProtection="1">
      <alignment horizontal="right" vertical="center" wrapText="1"/>
      <protection locked="0"/>
    </xf>
    <xf numFmtId="164" fontId="0" fillId="0" borderId="15" xfId="0" applyFont="1" applyFill="1" applyBorder="1" applyAlignment="1" applyProtection="1">
      <alignment horizontal="left" vertical="center" wrapText="1"/>
      <protection locked="0"/>
    </xf>
    <xf numFmtId="164" fontId="0" fillId="0" borderId="16" xfId="0" applyBorder="1" applyAlignment="1">
      <alignment horizontal="right" wrapText="1"/>
    </xf>
    <xf numFmtId="164" fontId="20" fillId="0" borderId="12" xfId="0" applyFont="1" applyBorder="1" applyAlignment="1">
      <alignment horizontal="center" vertical="top"/>
    </xf>
    <xf numFmtId="164" fontId="20" fillId="0" borderId="11" xfId="0" applyFont="1" applyBorder="1" applyAlignment="1">
      <alignment wrapText="1"/>
    </xf>
    <xf numFmtId="164" fontId="24" fillId="0" borderId="12" xfId="0" applyFont="1" applyBorder="1" applyAlignment="1">
      <alignment horizontal="center" vertical="top"/>
    </xf>
    <xf numFmtId="165" fontId="25" fillId="0" borderId="11" xfId="0" applyNumberFormat="1" applyFont="1" applyBorder="1" applyAlignment="1" applyProtection="1">
      <alignment horizontal="right" vertical="center"/>
      <protection locked="0"/>
    </xf>
    <xf numFmtId="164" fontId="26" fillId="0" borderId="11" xfId="0" applyFont="1" applyBorder="1" applyAlignment="1" applyProtection="1">
      <alignment vertical="center" wrapText="1"/>
      <protection locked="0"/>
    </xf>
    <xf numFmtId="165" fontId="27" fillId="24" borderId="11" xfId="0" applyNumberFormat="1" applyFont="1" applyFill="1" applyBorder="1" applyAlignment="1">
      <alignment horizontal="right" vertical="center" shrinkToFit="1"/>
    </xf>
    <xf numFmtId="164" fontId="27" fillId="24" borderId="11" xfId="0" applyFont="1" applyFill="1" applyBorder="1" applyAlignment="1">
      <alignment horizontal="left" vertical="center" wrapText="1"/>
    </xf>
    <xf numFmtId="165" fontId="28" fillId="24" borderId="11" xfId="0" applyNumberFormat="1" applyFont="1" applyFill="1" applyBorder="1" applyAlignment="1">
      <alignment horizontal="center" vertical="center" shrinkToFit="1"/>
    </xf>
    <xf numFmtId="164" fontId="23" fillId="24" borderId="11" xfId="0" applyFont="1" applyFill="1" applyBorder="1" applyAlignment="1">
      <alignment horizontal="left" vertical="center" wrapText="1"/>
    </xf>
    <xf numFmtId="166" fontId="0" fillId="0" borderId="11" xfId="0" applyNumberFormat="1" applyFont="1" applyBorder="1" applyAlignment="1">
      <alignment horizontal="right" wrapText="1"/>
    </xf>
    <xf numFmtId="164" fontId="0" fillId="0" borderId="0" xfId="0" applyFont="1" applyAlignment="1">
      <alignment wrapText="1"/>
    </xf>
    <xf numFmtId="164" fontId="29" fillId="24" borderId="11" xfId="0" applyFont="1" applyFill="1" applyBorder="1" applyAlignment="1">
      <alignment horizontal="left" vertical="center" wrapText="1"/>
    </xf>
    <xf numFmtId="165" fontId="27" fillId="0" borderId="11" xfId="0" applyNumberFormat="1" applyFont="1" applyFill="1" applyBorder="1" applyAlignment="1">
      <alignment horizontal="center" vertical="center" shrinkToFit="1"/>
    </xf>
    <xf numFmtId="164" fontId="27" fillId="0" borderId="11" xfId="0" applyFont="1" applyFill="1" applyBorder="1" applyAlignment="1">
      <alignment horizontal="left" vertical="center" wrapText="1"/>
    </xf>
    <xf numFmtId="165" fontId="28" fillId="0" borderId="17" xfId="0" applyNumberFormat="1" applyFont="1" applyFill="1" applyBorder="1" applyAlignment="1">
      <alignment horizontal="center" vertical="center" shrinkToFit="1"/>
    </xf>
    <xf numFmtId="164" fontId="23" fillId="0" borderId="11" xfId="0" applyFont="1" applyFill="1" applyBorder="1" applyAlignment="1">
      <alignment horizontal="left" vertical="center" wrapText="1"/>
    </xf>
    <xf numFmtId="164" fontId="0" fillId="0" borderId="11" xfId="0" applyFont="1" applyBorder="1" applyAlignment="1">
      <alignment horizontal="right" wrapText="1"/>
    </xf>
    <xf numFmtId="164" fontId="23" fillId="0" borderId="18" xfId="0" applyFont="1" applyFill="1" applyBorder="1" applyAlignment="1">
      <alignment horizontal="left" vertical="center" wrapText="1"/>
    </xf>
    <xf numFmtId="165" fontId="27" fillId="24" borderId="11" xfId="0" applyNumberFormat="1" applyFont="1" applyFill="1" applyBorder="1" applyAlignment="1">
      <alignment horizontal="center" vertical="center" shrinkToFit="1"/>
    </xf>
    <xf numFmtId="164" fontId="0" fillId="0" borderId="11" xfId="0" applyBorder="1" applyAlignment="1">
      <alignment/>
    </xf>
    <xf numFmtId="164" fontId="0" fillId="0" borderId="0" xfId="0" applyFont="1" applyBorder="1" applyAlignment="1">
      <alignment horizontal="right"/>
    </xf>
    <xf numFmtId="164" fontId="19" fillId="0" borderId="0" xfId="0" applyFont="1" applyBorder="1" applyAlignment="1">
      <alignment horizontal="center" vertical="top" wrapText="1"/>
    </xf>
    <xf numFmtId="164" fontId="19" fillId="0" borderId="10" xfId="0" applyFont="1" applyBorder="1" applyAlignment="1">
      <alignment vertical="top" wrapText="1"/>
    </xf>
    <xf numFmtId="164" fontId="0" fillId="0" borderId="10" xfId="0" applyBorder="1" applyAlignment="1">
      <alignment horizontal="right" vertical="top" wrapText="1"/>
    </xf>
    <xf numFmtId="164" fontId="9" fillId="0" borderId="11" xfId="0" applyFont="1" applyBorder="1" applyAlignment="1">
      <alignment horizontal="left" vertical="center" wrapText="1"/>
    </xf>
    <xf numFmtId="164" fontId="0" fillId="0" borderId="11" xfId="0" applyFont="1" applyBorder="1" applyAlignment="1">
      <alignment horizontal="left" vertical="center" wrapText="1"/>
    </xf>
    <xf numFmtId="164" fontId="0" fillId="0" borderId="11" xfId="0" applyFont="1" applyBorder="1" applyAlignment="1">
      <alignment horizontal="center" vertical="center" wrapText="1"/>
    </xf>
    <xf numFmtId="166" fontId="9" fillId="0" borderId="11" xfId="0" applyNumberFormat="1" applyFont="1" applyBorder="1" applyAlignment="1">
      <alignment horizontal="center" vertical="center" wrapText="1"/>
    </xf>
    <xf numFmtId="166" fontId="0" fillId="0" borderId="11" xfId="0" applyNumberFormat="1" applyFont="1" applyBorder="1" applyAlignment="1">
      <alignment horizontal="center" vertical="center" wrapText="1"/>
    </xf>
    <xf numFmtId="165" fontId="0" fillId="24" borderId="11" xfId="0" applyNumberFormat="1" applyFont="1" applyFill="1" applyBorder="1" applyAlignment="1">
      <alignment horizontal="left" vertical="top"/>
    </xf>
    <xf numFmtId="164" fontId="0" fillId="24" borderId="11" xfId="0" applyFont="1" applyFill="1" applyBorder="1" applyAlignment="1">
      <alignment horizontal="center"/>
    </xf>
    <xf numFmtId="166" fontId="0" fillId="24" borderId="11" xfId="0" applyNumberFormat="1" applyFont="1" applyFill="1" applyBorder="1" applyAlignment="1">
      <alignment horizontal="center" wrapText="1"/>
    </xf>
    <xf numFmtId="164" fontId="0" fillId="0" borderId="0" xfId="0" applyFont="1" applyAlignment="1">
      <alignment/>
    </xf>
    <xf numFmtId="165" fontId="0" fillId="24" borderId="11" xfId="0" applyNumberFormat="1" applyFont="1" applyFill="1" applyBorder="1" applyAlignment="1">
      <alignment horizontal="left" vertical="top" wrapText="1"/>
    </xf>
    <xf numFmtId="165" fontId="9" fillId="24" borderId="11" xfId="0" applyNumberFormat="1" applyFont="1" applyFill="1" applyBorder="1" applyAlignment="1">
      <alignment horizontal="left" vertical="top" wrapText="1"/>
    </xf>
    <xf numFmtId="164" fontId="9" fillId="24" borderId="11" xfId="0" applyFont="1" applyFill="1" applyBorder="1" applyAlignment="1">
      <alignment horizontal="center"/>
    </xf>
    <xf numFmtId="166" fontId="9" fillId="24" borderId="11" xfId="0" applyNumberFormat="1" applyFont="1" applyFill="1" applyBorder="1" applyAlignment="1">
      <alignment horizontal="center" wrapText="1"/>
    </xf>
    <xf numFmtId="164" fontId="0" fillId="24" borderId="11" xfId="0" applyFont="1" applyFill="1" applyBorder="1" applyAlignment="1">
      <alignment horizontal="center" wrapText="1"/>
    </xf>
    <xf numFmtId="164" fontId="9" fillId="24" borderId="11" xfId="0" applyFont="1" applyFill="1" applyBorder="1" applyAlignment="1">
      <alignment horizontal="center" wrapText="1"/>
    </xf>
    <xf numFmtId="164" fontId="30" fillId="0" borderId="11" xfId="0" applyFont="1" applyBorder="1" applyAlignment="1">
      <alignment horizontal="center" vertical="center" wrapText="1"/>
    </xf>
    <xf numFmtId="164" fontId="30" fillId="0" borderId="0" xfId="0" applyFont="1" applyAlignment="1">
      <alignment horizontal="center" vertical="center"/>
    </xf>
    <xf numFmtId="165" fontId="9" fillId="0" borderId="11" xfId="0" applyNumberFormat="1" applyFont="1" applyFill="1" applyBorder="1" applyAlignment="1">
      <alignment horizontal="left" vertical="top"/>
    </xf>
    <xf numFmtId="165" fontId="9" fillId="0" borderId="11" xfId="0" applyNumberFormat="1" applyFont="1" applyBorder="1" applyAlignment="1">
      <alignment horizontal="center" wrapText="1"/>
    </xf>
    <xf numFmtId="165" fontId="9" fillId="25" borderId="11" xfId="0" applyNumberFormat="1" applyFont="1" applyFill="1" applyBorder="1" applyAlignment="1">
      <alignment horizontal="left" vertical="top"/>
    </xf>
    <xf numFmtId="165" fontId="9" fillId="25" borderId="11" xfId="0" applyNumberFormat="1" applyFont="1" applyFill="1" applyBorder="1" applyAlignment="1">
      <alignment horizontal="center"/>
    </xf>
    <xf numFmtId="165" fontId="9" fillId="25" borderId="11" xfId="0" applyNumberFormat="1" applyFont="1" applyFill="1" applyBorder="1" applyAlignment="1">
      <alignment horizontal="center" wrapText="1"/>
    </xf>
    <xf numFmtId="166" fontId="9" fillId="25" borderId="11" xfId="0" applyNumberFormat="1" applyFont="1" applyFill="1" applyBorder="1" applyAlignment="1">
      <alignment horizontal="right" wrapText="1"/>
    </xf>
    <xf numFmtId="164" fontId="9" fillId="25" borderId="0" xfId="0" applyFont="1" applyFill="1" applyAlignment="1">
      <alignment/>
    </xf>
    <xf numFmtId="165" fontId="0" fillId="0" borderId="11" xfId="0" applyNumberFormat="1" applyFont="1" applyBorder="1" applyAlignment="1">
      <alignment horizontal="left" vertical="top" wrapText="1"/>
    </xf>
    <xf numFmtId="165" fontId="0" fillId="0" borderId="11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 wrapText="1"/>
    </xf>
    <xf numFmtId="165" fontId="0" fillId="0" borderId="11" xfId="0" applyNumberFormat="1" applyFont="1" applyBorder="1" applyAlignment="1">
      <alignment horizontal="left" vertical="top"/>
    </xf>
    <xf numFmtId="164" fontId="0" fillId="0" borderId="11" xfId="0" applyFont="1" applyBorder="1" applyAlignment="1">
      <alignment vertical="top" wrapText="1"/>
    </xf>
    <xf numFmtId="164" fontId="20" fillId="25" borderId="11" xfId="0" applyFont="1" applyFill="1" applyBorder="1" applyAlignment="1">
      <alignment horizontal="left" wrapText="1"/>
    </xf>
    <xf numFmtId="164" fontId="1" fillId="0" borderId="11" xfId="0" applyFont="1" applyBorder="1" applyAlignment="1">
      <alignment horizontal="left" wrapText="1"/>
    </xf>
    <xf numFmtId="165" fontId="20" fillId="0" borderId="11" xfId="0" applyNumberFormat="1" applyFont="1" applyBorder="1" applyAlignment="1">
      <alignment horizontal="left" vertical="top" wrapText="1"/>
    </xf>
    <xf numFmtId="165" fontId="9" fillId="25" borderId="11" xfId="0" applyNumberFormat="1" applyFont="1" applyFill="1" applyBorder="1" applyAlignment="1">
      <alignment horizontal="left" vertical="top" wrapText="1"/>
    </xf>
    <xf numFmtId="164" fontId="0" fillId="25" borderId="0" xfId="0" applyFill="1" applyAlignment="1">
      <alignment/>
    </xf>
    <xf numFmtId="164" fontId="20" fillId="25" borderId="11" xfId="0" applyFont="1" applyFill="1" applyBorder="1" applyAlignment="1">
      <alignment wrapText="1"/>
    </xf>
    <xf numFmtId="165" fontId="0" fillId="25" borderId="11" xfId="0" applyNumberFormat="1" applyFill="1" applyBorder="1" applyAlignment="1">
      <alignment horizontal="center" wrapText="1"/>
    </xf>
    <xf numFmtId="164" fontId="1" fillId="0" borderId="11" xfId="0" applyFont="1" applyBorder="1" applyAlignment="1">
      <alignment wrapText="1"/>
    </xf>
    <xf numFmtId="164" fontId="0" fillId="0" borderId="0" xfId="0" applyFont="1" applyFill="1" applyAlignment="1">
      <alignment/>
    </xf>
    <xf numFmtId="164" fontId="1" fillId="0" borderId="11" xfId="0" applyFont="1" applyFill="1" applyBorder="1" applyAlignment="1">
      <alignment wrapText="1"/>
    </xf>
    <xf numFmtId="165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 wrapText="1"/>
    </xf>
    <xf numFmtId="166" fontId="0" fillId="0" borderId="11" xfId="0" applyNumberFormat="1" applyFont="1" applyFill="1" applyBorder="1" applyAlignment="1">
      <alignment horizontal="right" wrapText="1"/>
    </xf>
    <xf numFmtId="166" fontId="0" fillId="0" borderId="0" xfId="0" applyNumberFormat="1" applyAlignment="1">
      <alignment/>
    </xf>
    <xf numFmtId="164" fontId="0" fillId="0" borderId="0" xfId="0" applyAlignment="1">
      <alignment horizontal="left" indent="12"/>
    </xf>
    <xf numFmtId="166" fontId="0" fillId="0" borderId="0" xfId="0" applyNumberFormat="1" applyAlignment="1">
      <alignment horizontal="left" indent="12"/>
    </xf>
    <xf numFmtId="164" fontId="19" fillId="0" borderId="0" xfId="0" applyFont="1" applyBorder="1" applyAlignment="1">
      <alignment horizontal="center" wrapText="1"/>
    </xf>
    <xf numFmtId="164" fontId="9" fillId="0" borderId="11" xfId="0" applyFont="1" applyBorder="1" applyAlignment="1">
      <alignment horizontal="center" vertical="top"/>
    </xf>
    <xf numFmtId="164" fontId="9" fillId="0" borderId="11" xfId="0" applyFont="1" applyFill="1" applyBorder="1" applyAlignment="1">
      <alignment horizontal="center" vertical="top" wrapText="1"/>
    </xf>
    <xf numFmtId="166" fontId="30" fillId="0" borderId="11" xfId="0" applyNumberFormat="1" applyFont="1" applyBorder="1" applyAlignment="1">
      <alignment horizontal="center" vertical="top" wrapText="1"/>
    </xf>
    <xf numFmtId="164" fontId="9" fillId="0" borderId="0" xfId="0" applyFont="1" applyAlignment="1">
      <alignment horizontal="center" vertical="top"/>
    </xf>
    <xf numFmtId="164" fontId="31" fillId="0" borderId="11" xfId="0" applyFont="1" applyFill="1" applyBorder="1" applyAlignment="1">
      <alignment horizontal="left" wrapText="1"/>
    </xf>
    <xf numFmtId="165" fontId="9" fillId="0" borderId="11" xfId="0" applyNumberFormat="1" applyFont="1" applyBorder="1" applyAlignment="1">
      <alignment horizontal="center"/>
    </xf>
    <xf numFmtId="165" fontId="9" fillId="0" borderId="19" xfId="0" applyNumberFormat="1" applyFont="1" applyBorder="1" applyAlignment="1">
      <alignment horizontal="center"/>
    </xf>
    <xf numFmtId="166" fontId="31" fillId="0" borderId="11" xfId="0" applyNumberFormat="1" applyFont="1" applyBorder="1" applyAlignment="1">
      <alignment/>
    </xf>
    <xf numFmtId="165" fontId="32" fillId="10" borderId="11" xfId="0" applyNumberFormat="1" applyFont="1" applyFill="1" applyBorder="1" applyAlignment="1">
      <alignment wrapText="1"/>
    </xf>
    <xf numFmtId="165" fontId="33" fillId="10" borderId="20" xfId="0" applyNumberFormat="1" applyFont="1" applyFill="1" applyBorder="1" applyAlignment="1">
      <alignment horizontal="right"/>
    </xf>
    <xf numFmtId="167" fontId="32" fillId="10" borderId="20" xfId="0" applyNumberFormat="1" applyFont="1" applyFill="1" applyBorder="1" applyAlignment="1">
      <alignment/>
    </xf>
    <xf numFmtId="164" fontId="34" fillId="26" borderId="11" xfId="0" applyFont="1" applyFill="1" applyBorder="1" applyAlignment="1">
      <alignment/>
    </xf>
    <xf numFmtId="165" fontId="34" fillId="26" borderId="20" xfId="0" applyNumberFormat="1" applyFont="1" applyFill="1" applyBorder="1" applyAlignment="1">
      <alignment horizontal="right"/>
    </xf>
    <xf numFmtId="167" fontId="34" fillId="26" borderId="20" xfId="0" applyNumberFormat="1" applyFont="1" applyFill="1" applyBorder="1" applyAlignment="1">
      <alignment/>
    </xf>
    <xf numFmtId="164" fontId="29" fillId="0" borderId="11" xfId="0" applyFont="1" applyBorder="1" applyAlignment="1">
      <alignment wrapText="1"/>
    </xf>
    <xf numFmtId="165" fontId="29" fillId="0" borderId="11" xfId="0" applyNumberFormat="1" applyFont="1" applyBorder="1" applyAlignment="1">
      <alignment horizontal="right"/>
    </xf>
    <xf numFmtId="165" fontId="35" fillId="24" borderId="20" xfId="0" applyNumberFormat="1" applyFont="1" applyFill="1" applyBorder="1" applyAlignment="1">
      <alignment horizontal="right"/>
    </xf>
    <xf numFmtId="167" fontId="29" fillId="24" borderId="20" xfId="0" applyNumberFormat="1" applyFont="1" applyFill="1" applyBorder="1" applyAlignment="1">
      <alignment/>
    </xf>
    <xf numFmtId="164" fontId="29" fillId="0" borderId="11" xfId="0" applyFont="1" applyBorder="1" applyAlignment="1">
      <alignment vertical="top" wrapText="1"/>
    </xf>
    <xf numFmtId="165" fontId="29" fillId="24" borderId="11" xfId="0" applyNumberFormat="1" applyFont="1" applyFill="1" applyBorder="1" applyAlignment="1">
      <alignment horizontal="right"/>
    </xf>
    <xf numFmtId="167" fontId="29" fillId="24" borderId="11" xfId="0" applyNumberFormat="1" applyFont="1" applyFill="1" applyBorder="1" applyAlignment="1">
      <alignment/>
    </xf>
    <xf numFmtId="166" fontId="0" fillId="0" borderId="0" xfId="0" applyNumberFormat="1" applyFont="1" applyAlignment="1">
      <alignment/>
    </xf>
    <xf numFmtId="165" fontId="29" fillId="0" borderId="11" xfId="0" applyNumberFormat="1" applyFont="1" applyFill="1" applyBorder="1" applyAlignment="1">
      <alignment vertical="top" wrapText="1"/>
    </xf>
    <xf numFmtId="165" fontId="29" fillId="24" borderId="11" xfId="0" applyNumberFormat="1" applyFont="1" applyFill="1" applyBorder="1" applyAlignment="1">
      <alignment wrapText="1"/>
    </xf>
    <xf numFmtId="165" fontId="36" fillId="26" borderId="11" xfId="0" applyNumberFormat="1" applyFont="1" applyFill="1" applyBorder="1" applyAlignment="1">
      <alignment wrapText="1"/>
    </xf>
    <xf numFmtId="165" fontId="34" fillId="26" borderId="11" xfId="0" applyNumberFormat="1" applyFont="1" applyFill="1" applyBorder="1" applyAlignment="1">
      <alignment horizontal="right"/>
    </xf>
    <xf numFmtId="167" fontId="34" fillId="26" borderId="11" xfId="0" applyNumberFormat="1" applyFont="1" applyFill="1" applyBorder="1" applyAlignment="1">
      <alignment/>
    </xf>
    <xf numFmtId="165" fontId="0" fillId="0" borderId="11" xfId="0" applyNumberFormat="1" applyFont="1" applyBorder="1" applyAlignment="1">
      <alignment wrapText="1"/>
    </xf>
    <xf numFmtId="167" fontId="29" fillId="0" borderId="11" xfId="0" applyNumberFormat="1" applyFont="1" applyFill="1" applyBorder="1" applyAlignment="1">
      <alignment/>
    </xf>
    <xf numFmtId="165" fontId="34" fillId="26" borderId="11" xfId="0" applyNumberFormat="1" applyFont="1" applyFill="1" applyBorder="1" applyAlignment="1">
      <alignment vertical="top" wrapText="1"/>
    </xf>
    <xf numFmtId="165" fontId="29" fillId="0" borderId="11" xfId="0" applyNumberFormat="1" applyFont="1" applyBorder="1" applyAlignment="1">
      <alignment wrapText="1"/>
    </xf>
    <xf numFmtId="165" fontId="29" fillId="0" borderId="16" xfId="0" applyNumberFormat="1" applyFont="1" applyFill="1" applyBorder="1" applyAlignment="1">
      <alignment vertical="top" wrapText="1"/>
    </xf>
    <xf numFmtId="165" fontId="29" fillId="0" borderId="16" xfId="0" applyNumberFormat="1" applyFont="1" applyBorder="1" applyAlignment="1">
      <alignment horizontal="right"/>
    </xf>
    <xf numFmtId="165" fontId="0" fillId="26" borderId="11" xfId="0" applyNumberFormat="1" applyFont="1" applyFill="1" applyBorder="1" applyAlignment="1">
      <alignment wrapText="1"/>
    </xf>
    <xf numFmtId="165" fontId="29" fillId="26" borderId="11" xfId="0" applyNumberFormat="1" applyFont="1" applyFill="1" applyBorder="1" applyAlignment="1">
      <alignment horizontal="right"/>
    </xf>
    <xf numFmtId="167" fontId="29" fillId="26" borderId="11" xfId="0" applyNumberFormat="1" applyFont="1" applyFill="1" applyBorder="1" applyAlignment="1">
      <alignment/>
    </xf>
    <xf numFmtId="165" fontId="0" fillId="24" borderId="11" xfId="0" applyNumberFormat="1" applyFont="1" applyFill="1" applyBorder="1" applyAlignment="1">
      <alignment wrapText="1"/>
    </xf>
    <xf numFmtId="165" fontId="29" fillId="24" borderId="20" xfId="0" applyNumberFormat="1" applyFont="1" applyFill="1" applyBorder="1" applyAlignment="1">
      <alignment horizontal="right"/>
    </xf>
    <xf numFmtId="165" fontId="29" fillId="24" borderId="16" xfId="0" applyNumberFormat="1" applyFont="1" applyFill="1" applyBorder="1" applyAlignment="1">
      <alignment wrapText="1"/>
    </xf>
    <xf numFmtId="167" fontId="29" fillId="24" borderId="21" xfId="0" applyNumberFormat="1" applyFont="1" applyFill="1" applyBorder="1" applyAlignment="1">
      <alignment/>
    </xf>
    <xf numFmtId="165" fontId="34" fillId="26" borderId="11" xfId="0" applyNumberFormat="1" applyFont="1" applyFill="1" applyBorder="1" applyAlignment="1">
      <alignment wrapText="1"/>
    </xf>
    <xf numFmtId="165" fontId="29" fillId="0" borderId="20" xfId="0" applyNumberFormat="1" applyFont="1" applyBorder="1" applyAlignment="1">
      <alignment wrapText="1"/>
    </xf>
    <xf numFmtId="165" fontId="29" fillId="0" borderId="20" xfId="0" applyNumberFormat="1" applyFont="1" applyBorder="1" applyAlignment="1">
      <alignment horizontal="right"/>
    </xf>
    <xf numFmtId="167" fontId="29" fillId="0" borderId="20" xfId="0" applyNumberFormat="1" applyFont="1" applyFill="1" applyBorder="1" applyAlignment="1">
      <alignment/>
    </xf>
    <xf numFmtId="164" fontId="32" fillId="10" borderId="11" xfId="0" applyFont="1" applyFill="1" applyBorder="1" applyAlignment="1">
      <alignment wrapText="1"/>
    </xf>
    <xf numFmtId="165" fontId="32" fillId="10" borderId="11" xfId="0" applyNumberFormat="1" applyFont="1" applyFill="1" applyBorder="1" applyAlignment="1">
      <alignment horizontal="right"/>
    </xf>
    <xf numFmtId="167" fontId="32" fillId="10" borderId="11" xfId="0" applyNumberFormat="1" applyFont="1" applyFill="1" applyBorder="1" applyAlignment="1">
      <alignment/>
    </xf>
    <xf numFmtId="164" fontId="32" fillId="0" borderId="11" xfId="0" applyFont="1" applyFill="1" applyBorder="1" applyAlignment="1">
      <alignment wrapText="1"/>
    </xf>
    <xf numFmtId="165" fontId="29" fillId="0" borderId="11" xfId="0" applyNumberFormat="1" applyFont="1" applyFill="1" applyBorder="1" applyAlignment="1">
      <alignment horizontal="right"/>
    </xf>
    <xf numFmtId="165" fontId="32" fillId="0" borderId="11" xfId="0" applyNumberFormat="1" applyFont="1" applyFill="1" applyBorder="1" applyAlignment="1">
      <alignment horizontal="right"/>
    </xf>
    <xf numFmtId="167" fontId="33" fillId="0" borderId="11" xfId="0" applyNumberFormat="1" applyFont="1" applyFill="1" applyBorder="1" applyAlignment="1">
      <alignment/>
    </xf>
    <xf numFmtId="164" fontId="33" fillId="0" borderId="11" xfId="0" applyFont="1" applyFill="1" applyBorder="1" applyAlignment="1">
      <alignment wrapText="1"/>
    </xf>
    <xf numFmtId="164" fontId="33" fillId="0" borderId="16" xfId="0" applyFont="1" applyFill="1" applyBorder="1" applyAlignment="1">
      <alignment wrapText="1"/>
    </xf>
    <xf numFmtId="165" fontId="29" fillId="0" borderId="16" xfId="0" applyNumberFormat="1" applyFont="1" applyFill="1" applyBorder="1" applyAlignment="1">
      <alignment horizontal="right"/>
    </xf>
    <xf numFmtId="167" fontId="32" fillId="0" borderId="11" xfId="0" applyNumberFormat="1" applyFont="1" applyFill="1" applyBorder="1" applyAlignment="1">
      <alignment/>
    </xf>
    <xf numFmtId="165" fontId="36" fillId="26" borderId="20" xfId="0" applyNumberFormat="1" applyFont="1" applyFill="1" applyBorder="1" applyAlignment="1">
      <alignment wrapText="1"/>
    </xf>
    <xf numFmtId="165" fontId="32" fillId="10" borderId="11" xfId="0" applyNumberFormat="1" applyFont="1" applyFill="1" applyBorder="1" applyAlignment="1">
      <alignment vertical="center" wrapText="1"/>
    </xf>
    <xf numFmtId="164" fontId="34" fillId="0" borderId="11" xfId="0" applyFont="1" applyFill="1" applyBorder="1" applyAlignment="1">
      <alignment horizontal="left" vertical="center" wrapText="1"/>
    </xf>
    <xf numFmtId="165" fontId="34" fillId="0" borderId="11" xfId="0" applyNumberFormat="1" applyFont="1" applyBorder="1" applyAlignment="1">
      <alignment horizontal="right"/>
    </xf>
    <xf numFmtId="167" fontId="34" fillId="0" borderId="11" xfId="0" applyNumberFormat="1" applyFont="1" applyFill="1" applyBorder="1" applyAlignment="1">
      <alignment/>
    </xf>
    <xf numFmtId="164" fontId="29" fillId="0" borderId="11" xfId="0" applyFont="1" applyFill="1" applyBorder="1" applyAlignment="1">
      <alignment vertical="center" wrapText="1"/>
    </xf>
    <xf numFmtId="165" fontId="34" fillId="0" borderId="11" xfId="0" applyNumberFormat="1" applyFont="1" applyFill="1" applyBorder="1" applyAlignment="1">
      <alignment vertical="top" wrapText="1"/>
    </xf>
    <xf numFmtId="165" fontId="34" fillId="0" borderId="20" xfId="0" applyNumberFormat="1" applyFont="1" applyBorder="1" applyAlignment="1">
      <alignment horizontal="right"/>
    </xf>
    <xf numFmtId="165" fontId="34" fillId="24" borderId="20" xfId="0" applyNumberFormat="1" applyFont="1" applyFill="1" applyBorder="1" applyAlignment="1">
      <alignment horizontal="right"/>
    </xf>
    <xf numFmtId="167" fontId="34" fillId="24" borderId="20" xfId="0" applyNumberFormat="1" applyFont="1" applyFill="1" applyBorder="1" applyAlignment="1">
      <alignment/>
    </xf>
    <xf numFmtId="165" fontId="29" fillId="24" borderId="11" xfId="0" applyNumberFormat="1" applyFont="1" applyFill="1" applyBorder="1" applyAlignment="1">
      <alignment vertical="center" wrapText="1"/>
    </xf>
    <xf numFmtId="165" fontId="20" fillId="27" borderId="11" xfId="0" applyNumberFormat="1" applyFont="1" applyFill="1" applyBorder="1" applyAlignment="1">
      <alignment vertical="top" wrapText="1"/>
    </xf>
    <xf numFmtId="165" fontId="37" fillId="27" borderId="11" xfId="0" applyNumberFormat="1" applyFont="1" applyFill="1" applyBorder="1" applyAlignment="1">
      <alignment horizontal="right"/>
    </xf>
    <xf numFmtId="165" fontId="29" fillId="27" borderId="11" xfId="0" applyNumberFormat="1" applyFont="1" applyFill="1" applyBorder="1" applyAlignment="1">
      <alignment horizontal="right"/>
    </xf>
    <xf numFmtId="167" fontId="29" fillId="27" borderId="20" xfId="0" applyNumberFormat="1" applyFont="1" applyFill="1" applyBorder="1" applyAlignment="1">
      <alignment/>
    </xf>
    <xf numFmtId="165" fontId="35" fillId="10" borderId="11" xfId="0" applyNumberFormat="1" applyFont="1" applyFill="1" applyBorder="1" applyAlignment="1">
      <alignment vertical="center" wrapText="1"/>
    </xf>
    <xf numFmtId="165" fontId="35" fillId="10" borderId="11" xfId="0" applyNumberFormat="1" applyFont="1" applyFill="1" applyBorder="1" applyAlignment="1">
      <alignment horizontal="right"/>
    </xf>
    <xf numFmtId="167" fontId="35" fillId="10" borderId="11" xfId="0" applyNumberFormat="1" applyFont="1" applyFill="1" applyBorder="1" applyAlignment="1">
      <alignment/>
    </xf>
    <xf numFmtId="164" fontId="29" fillId="0" borderId="11" xfId="0" applyFont="1" applyFill="1" applyBorder="1" applyAlignment="1">
      <alignment horizontal="left" vertical="center" wrapText="1"/>
    </xf>
    <xf numFmtId="165" fontId="34" fillId="26" borderId="20" xfId="0" applyNumberFormat="1" applyFont="1" applyFill="1" applyBorder="1" applyAlignment="1">
      <alignment vertical="top" wrapText="1"/>
    </xf>
    <xf numFmtId="165" fontId="0" fillId="0" borderId="11" xfId="0" applyNumberFormat="1" applyFont="1" applyFill="1" applyBorder="1" applyAlignment="1">
      <alignment wrapText="1"/>
    </xf>
    <xf numFmtId="165" fontId="20" fillId="28" borderId="11" xfId="0" applyNumberFormat="1" applyFont="1" applyFill="1" applyBorder="1" applyAlignment="1">
      <alignment vertical="top" wrapText="1"/>
    </xf>
    <xf numFmtId="165" fontId="29" fillId="28" borderId="11" xfId="0" applyNumberFormat="1" applyFont="1" applyFill="1" applyBorder="1" applyAlignment="1">
      <alignment horizontal="right"/>
    </xf>
    <xf numFmtId="167" fontId="29" fillId="28" borderId="20" xfId="0" applyNumberFormat="1" applyFont="1" applyFill="1" applyBorder="1" applyAlignment="1">
      <alignment/>
    </xf>
    <xf numFmtId="165" fontId="38" fillId="28" borderId="11" xfId="0" applyNumberFormat="1" applyFont="1" applyFill="1" applyBorder="1" applyAlignment="1">
      <alignment vertical="top" wrapText="1"/>
    </xf>
    <xf numFmtId="165" fontId="39" fillId="28" borderId="11" xfId="0" applyNumberFormat="1" applyFont="1" applyFill="1" applyBorder="1" applyAlignment="1">
      <alignment horizontal="right"/>
    </xf>
    <xf numFmtId="165" fontId="40" fillId="0" borderId="11" xfId="0" applyNumberFormat="1" applyFont="1" applyFill="1" applyBorder="1" applyAlignment="1">
      <alignment horizontal="right"/>
    </xf>
    <xf numFmtId="165" fontId="34" fillId="0" borderId="11" xfId="0" applyNumberFormat="1" applyFont="1" applyFill="1" applyBorder="1" applyAlignment="1">
      <alignment horizontal="right"/>
    </xf>
    <xf numFmtId="164" fontId="29" fillId="0" borderId="0" xfId="0" applyFont="1" applyAlignment="1">
      <alignment/>
    </xf>
    <xf numFmtId="165" fontId="32" fillId="10" borderId="11" xfId="0" applyNumberFormat="1" applyFont="1" applyFill="1" applyBorder="1" applyAlignment="1">
      <alignment vertical="top" wrapText="1"/>
    </xf>
    <xf numFmtId="165" fontId="32" fillId="10" borderId="20" xfId="0" applyNumberFormat="1" applyFont="1" applyFill="1" applyBorder="1" applyAlignment="1">
      <alignment horizontal="right"/>
    </xf>
    <xf numFmtId="164" fontId="29" fillId="0" borderId="11" xfId="0" applyFont="1" applyFill="1" applyBorder="1" applyAlignment="1">
      <alignment wrapText="1"/>
    </xf>
    <xf numFmtId="164" fontId="34" fillId="0" borderId="11" xfId="0" applyFont="1" applyFill="1" applyBorder="1" applyAlignment="1">
      <alignment wrapText="1"/>
    </xf>
    <xf numFmtId="164" fontId="34" fillId="0" borderId="11" xfId="0" applyFont="1" applyBorder="1" applyAlignment="1">
      <alignment/>
    </xf>
    <xf numFmtId="165" fontId="36" fillId="10" borderId="11" xfId="0" applyNumberFormat="1" applyFont="1" applyFill="1" applyBorder="1" applyAlignment="1">
      <alignment wrapText="1"/>
    </xf>
    <xf numFmtId="165" fontId="34" fillId="10" borderId="11" xfId="0" applyNumberFormat="1" applyFont="1" applyFill="1" applyBorder="1" applyAlignment="1">
      <alignment horizontal="right"/>
    </xf>
    <xf numFmtId="167" fontId="34" fillId="10" borderId="11" xfId="0" applyNumberFormat="1" applyFont="1" applyFill="1" applyBorder="1" applyAlignment="1">
      <alignment/>
    </xf>
    <xf numFmtId="165" fontId="34" fillId="10" borderId="11" xfId="0" applyNumberFormat="1" applyFont="1" applyFill="1" applyBorder="1" applyAlignment="1">
      <alignment vertical="top" wrapText="1"/>
    </xf>
    <xf numFmtId="165" fontId="34" fillId="10" borderId="11" xfId="0" applyNumberFormat="1" applyFont="1" applyFill="1" applyBorder="1" applyAlignment="1">
      <alignment wrapText="1"/>
    </xf>
    <xf numFmtId="165" fontId="36" fillId="0" borderId="11" xfId="0" applyNumberFormat="1" applyFont="1" applyBorder="1" applyAlignment="1">
      <alignment wrapText="1"/>
    </xf>
    <xf numFmtId="165" fontId="29" fillId="0" borderId="11" xfId="0" applyNumberFormat="1" applyFont="1" applyBorder="1" applyAlignment="1">
      <alignment vertical="center" wrapText="1"/>
    </xf>
    <xf numFmtId="165" fontId="34" fillId="10" borderId="12" xfId="0" applyNumberFormat="1" applyFont="1" applyFill="1" applyBorder="1" applyAlignment="1">
      <alignment vertical="top" wrapText="1"/>
    </xf>
    <xf numFmtId="165" fontId="34" fillId="10" borderId="13" xfId="0" applyNumberFormat="1" applyFont="1" applyFill="1" applyBorder="1" applyAlignment="1">
      <alignment horizontal="right"/>
    </xf>
    <xf numFmtId="165" fontId="29" fillId="10" borderId="11" xfId="0" applyNumberFormat="1" applyFont="1" applyFill="1" applyBorder="1" applyAlignment="1">
      <alignment wrapText="1"/>
    </xf>
    <xf numFmtId="165" fontId="29" fillId="10" borderId="11" xfId="0" applyNumberFormat="1" applyFont="1" applyFill="1" applyBorder="1" applyAlignment="1">
      <alignment horizontal="right"/>
    </xf>
    <xf numFmtId="167" fontId="29" fillId="10" borderId="11" xfId="0" applyNumberFormat="1" applyFont="1" applyFill="1" applyBorder="1" applyAlignment="1">
      <alignment/>
    </xf>
    <xf numFmtId="164" fontId="9" fillId="0" borderId="12" xfId="0" applyFont="1" applyBorder="1" applyAlignment="1">
      <alignment horizontal="center" vertical="top"/>
    </xf>
    <xf numFmtId="165" fontId="35" fillId="0" borderId="11" xfId="0" applyNumberFormat="1" applyFont="1" applyBorder="1" applyAlignment="1">
      <alignment horizontal="center" wrapText="1"/>
    </xf>
    <xf numFmtId="165" fontId="35" fillId="0" borderId="11" xfId="0" applyNumberFormat="1" applyFont="1" applyBorder="1" applyAlignment="1">
      <alignment horizontal="center" vertical="center"/>
    </xf>
    <xf numFmtId="165" fontId="35" fillId="0" borderId="11" xfId="0" applyNumberFormat="1" applyFont="1" applyBorder="1" applyAlignment="1">
      <alignment horizontal="center" vertical="center" wrapText="1"/>
    </xf>
    <xf numFmtId="164" fontId="35" fillId="0" borderId="11" xfId="0" applyFont="1" applyFill="1" applyBorder="1" applyAlignment="1">
      <alignment horizontal="center" vertical="center" wrapText="1"/>
    </xf>
    <xf numFmtId="165" fontId="35" fillId="29" borderId="11" xfId="0" applyNumberFormat="1" applyFont="1" applyFill="1" applyBorder="1" applyAlignment="1">
      <alignment horizontal="center" wrapText="1"/>
    </xf>
    <xf numFmtId="165" fontId="34" fillId="0" borderId="11" xfId="0" applyNumberFormat="1" applyFont="1" applyBorder="1" applyAlignment="1">
      <alignment wrapText="1"/>
    </xf>
    <xf numFmtId="165" fontId="32" fillId="10" borderId="22" xfId="0" applyNumberFormat="1" applyFont="1" applyFill="1" applyBorder="1" applyAlignment="1">
      <alignment horizontal="right"/>
    </xf>
    <xf numFmtId="165" fontId="34" fillId="0" borderId="22" xfId="0" applyNumberFormat="1" applyFont="1" applyBorder="1" applyAlignment="1">
      <alignment horizontal="right"/>
    </xf>
    <xf numFmtId="165" fontId="29" fillId="0" borderId="13" xfId="0" applyNumberFormat="1" applyFont="1" applyBorder="1" applyAlignment="1">
      <alignment horizontal="right"/>
    </xf>
    <xf numFmtId="165" fontId="32" fillId="10" borderId="13" xfId="0" applyNumberFormat="1" applyFont="1" applyFill="1" applyBorder="1" applyAlignment="1">
      <alignment horizontal="right"/>
    </xf>
    <xf numFmtId="165" fontId="34" fillId="0" borderId="13" xfId="0" applyNumberFormat="1" applyFont="1" applyBorder="1" applyAlignment="1">
      <alignment horizontal="right"/>
    </xf>
    <xf numFmtId="165" fontId="29" fillId="0" borderId="22" xfId="0" applyNumberFormat="1" applyFont="1" applyBorder="1" applyAlignment="1">
      <alignment horizontal="right"/>
    </xf>
    <xf numFmtId="165" fontId="20" fillId="29" borderId="11" xfId="0" applyNumberFormat="1" applyFont="1" applyFill="1" applyBorder="1" applyAlignment="1">
      <alignment wrapText="1"/>
    </xf>
    <xf numFmtId="165" fontId="29" fillId="29" borderId="13" xfId="0" applyNumberFormat="1" applyFont="1" applyFill="1" applyBorder="1" applyAlignment="1">
      <alignment horizontal="right"/>
    </xf>
    <xf numFmtId="165" fontId="29" fillId="29" borderId="11" xfId="0" applyNumberFormat="1" applyFont="1" applyFill="1" applyBorder="1" applyAlignment="1">
      <alignment horizontal="right"/>
    </xf>
    <xf numFmtId="165" fontId="37" fillId="29" borderId="11" xfId="0" applyNumberFormat="1" applyFont="1" applyFill="1" applyBorder="1" applyAlignment="1">
      <alignment horizontal="right"/>
    </xf>
    <xf numFmtId="167" fontId="29" fillId="29" borderId="11" xfId="0" applyNumberFormat="1" applyFont="1" applyFill="1" applyBorder="1" applyAlignment="1">
      <alignment/>
    </xf>
    <xf numFmtId="165" fontId="34" fillId="0" borderId="11" xfId="0" applyNumberFormat="1" applyFont="1" applyBorder="1" applyAlignment="1">
      <alignment vertical="center" wrapText="1"/>
    </xf>
    <xf numFmtId="165" fontId="38" fillId="29" borderId="11" xfId="0" applyNumberFormat="1" applyFont="1" applyFill="1" applyBorder="1" applyAlignment="1">
      <alignment vertical="top" wrapText="1"/>
    </xf>
    <xf numFmtId="165" fontId="39" fillId="29" borderId="11" xfId="0" applyNumberFormat="1" applyFont="1" applyFill="1" applyBorder="1" applyAlignment="1">
      <alignment horizontal="right"/>
    </xf>
    <xf numFmtId="165" fontId="35" fillId="27" borderId="11" xfId="0" applyNumberFormat="1" applyFont="1" applyFill="1" applyBorder="1" applyAlignment="1">
      <alignment horizontal="center" wrapText="1"/>
    </xf>
    <xf numFmtId="165" fontId="41" fillId="0" borderId="11" xfId="0" applyNumberFormat="1" applyFont="1" applyFill="1" applyBorder="1" applyAlignment="1">
      <alignment horizontal="right"/>
    </xf>
    <xf numFmtId="164" fontId="42" fillId="14" borderId="11" xfId="0" applyFont="1" applyFill="1" applyBorder="1" applyAlignment="1">
      <alignment horizontal="center" vertical="center" wrapText="1"/>
    </xf>
    <xf numFmtId="165" fontId="43" fillId="14" borderId="11" xfId="0" applyNumberFormat="1" applyFont="1" applyFill="1" applyBorder="1" applyAlignment="1">
      <alignment horizontal="center" vertical="center"/>
    </xf>
    <xf numFmtId="165" fontId="43" fillId="14" borderId="11" xfId="0" applyNumberFormat="1" applyFont="1" applyFill="1" applyBorder="1" applyAlignment="1">
      <alignment horizontal="center" vertical="center" wrapText="1"/>
    </xf>
    <xf numFmtId="167" fontId="42" fillId="14" borderId="11" xfId="0" applyNumberFormat="1" applyFont="1" applyFill="1" applyBorder="1" applyAlignment="1">
      <alignment horizontal="right" vertical="center" wrapText="1"/>
    </xf>
    <xf numFmtId="165" fontId="35" fillId="10" borderId="11" xfId="0" applyNumberFormat="1" applyFont="1" applyFill="1" applyBorder="1" applyAlignment="1">
      <alignment vertical="top" wrapText="1"/>
    </xf>
    <xf numFmtId="165" fontId="35" fillId="10" borderId="11" xfId="0" applyNumberFormat="1" applyFont="1" applyFill="1" applyBorder="1" applyAlignment="1">
      <alignment horizontal="center" wrapText="1"/>
    </xf>
    <xf numFmtId="165" fontId="35" fillId="10" borderId="20" xfId="0" applyNumberFormat="1" applyFont="1" applyFill="1" applyBorder="1" applyAlignment="1">
      <alignment horizontal="right"/>
    </xf>
    <xf numFmtId="167" fontId="35" fillId="10" borderId="20" xfId="0" applyNumberFormat="1" applyFont="1" applyFill="1" applyBorder="1" applyAlignment="1">
      <alignment/>
    </xf>
    <xf numFmtId="166" fontId="31" fillId="0" borderId="11" xfId="0" applyNumberFormat="1" applyFont="1" applyBorder="1" applyAlignment="1">
      <alignment horizontal="center"/>
    </xf>
    <xf numFmtId="164" fontId="38" fillId="0" borderId="11" xfId="0" applyFont="1" applyBorder="1" applyAlignment="1">
      <alignment vertical="top" wrapText="1"/>
    </xf>
    <xf numFmtId="166" fontId="44" fillId="0" borderId="11" xfId="0" applyNumberFormat="1" applyFont="1" applyBorder="1" applyAlignment="1">
      <alignment horizontal="center"/>
    </xf>
    <xf numFmtId="164" fontId="9" fillId="0" borderId="11" xfId="0" applyFont="1" applyBorder="1" applyAlignment="1">
      <alignment horizontal="left" vertical="top" wrapText="1"/>
    </xf>
    <xf numFmtId="164" fontId="0" fillId="0" borderId="0" xfId="0" applyAlignment="1">
      <alignment horizontal="left"/>
    </xf>
    <xf numFmtId="168" fontId="30" fillId="0" borderId="11" xfId="0" applyNumberFormat="1" applyFont="1" applyBorder="1" applyAlignment="1">
      <alignment horizontal="center" vertical="top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66FF6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99FF66"/>
      <rgbColor rgb="0000FFFF"/>
      <rgbColor rgb="00800080"/>
      <rgbColor rgb="00800000"/>
      <rgbColor rgb="00008080"/>
      <rgbColor rgb="000000FF"/>
      <rgbColor rgb="0000CCFF"/>
      <rgbColor rgb="0099FF9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D42"/>
  <sheetViews>
    <sheetView view="pageBreakPreview" zoomScaleNormal="120" zoomScaleSheetLayoutView="100" workbookViewId="0" topLeftCell="A1">
      <selection activeCell="C13" sqref="C13"/>
    </sheetView>
  </sheetViews>
  <sheetFormatPr defaultColWidth="9.140625" defaultRowHeight="15"/>
  <cols>
    <col min="1" max="1" width="27.8515625" style="0" customWidth="1"/>
    <col min="2" max="2" width="50.421875" style="0" customWidth="1"/>
    <col min="3" max="3" width="26.8515625" style="0" customWidth="1"/>
  </cols>
  <sheetData>
    <row r="1" spans="2:3" s="1" customFormat="1" ht="15.75" customHeight="1">
      <c r="B1" s="2" t="s">
        <v>0</v>
      </c>
      <c r="C1" s="2"/>
    </row>
    <row r="2" spans="2:3" s="1" customFormat="1" ht="15" customHeight="1">
      <c r="B2" s="2" t="s">
        <v>1</v>
      </c>
      <c r="C2" s="2"/>
    </row>
    <row r="3" spans="2:3" s="1" customFormat="1" ht="15" customHeight="1">
      <c r="B3" s="2" t="s">
        <v>2</v>
      </c>
      <c r="C3" s="2"/>
    </row>
    <row r="4" spans="1:3" ht="16.5" customHeight="1">
      <c r="A4" s="3"/>
      <c r="B4" s="3"/>
      <c r="C4" s="3"/>
    </row>
    <row r="5" spans="1:3" ht="12.75">
      <c r="A5" s="4" t="s">
        <v>3</v>
      </c>
      <c r="B5" s="4"/>
      <c r="C5" s="4"/>
    </row>
    <row r="6" spans="1:3" ht="12.75">
      <c r="A6" s="4" t="s">
        <v>4</v>
      </c>
      <c r="B6" s="4"/>
      <c r="C6" s="4"/>
    </row>
    <row r="7" spans="1:3" ht="12.75">
      <c r="A7" s="4" t="s">
        <v>5</v>
      </c>
      <c r="B7" s="4"/>
      <c r="C7" s="4"/>
    </row>
    <row r="8" spans="1:3" ht="12.75">
      <c r="A8" s="4" t="s">
        <v>6</v>
      </c>
      <c r="B8" s="4"/>
      <c r="C8" s="4"/>
    </row>
    <row r="10" spans="1:4" ht="54" customHeight="1">
      <c r="A10" s="5" t="s">
        <v>7</v>
      </c>
      <c r="B10" s="5"/>
      <c r="C10" s="5"/>
      <c r="D10" s="6"/>
    </row>
    <row r="11" spans="1:3" ht="6.75" customHeight="1">
      <c r="A11" s="5"/>
      <c r="B11" s="5"/>
      <c r="C11" s="5"/>
    </row>
    <row r="12" spans="1:3" ht="30" customHeight="1">
      <c r="A12" s="7" t="s">
        <v>8</v>
      </c>
      <c r="B12" s="7" t="s">
        <v>9</v>
      </c>
      <c r="C12" s="8" t="s">
        <v>10</v>
      </c>
    </row>
    <row r="13" spans="1:3" s="12" customFormat="1" ht="12.75">
      <c r="A13" s="9" t="s">
        <v>11</v>
      </c>
      <c r="B13" s="10" t="s">
        <v>12</v>
      </c>
      <c r="C13" s="11">
        <f>SUM(C15+C17+C23+C25+C27+C30+C32+C33+C34)</f>
        <v>31250.699999999997</v>
      </c>
    </row>
    <row r="14" spans="1:3" s="12" customFormat="1" ht="12.75">
      <c r="A14" s="9" t="s">
        <v>13</v>
      </c>
      <c r="B14" s="10" t="s">
        <v>14</v>
      </c>
      <c r="C14" s="11">
        <f>SUM(C15+C17+C23+C25+C27+C32+C33+C30)</f>
        <v>7516.4</v>
      </c>
    </row>
    <row r="15" spans="1:3" s="12" customFormat="1" ht="12.75">
      <c r="A15" s="9" t="s">
        <v>15</v>
      </c>
      <c r="B15" s="10" t="s">
        <v>16</v>
      </c>
      <c r="C15" s="13">
        <f>SUM(C16)</f>
        <v>479.7</v>
      </c>
    </row>
    <row r="16" spans="1:3" ht="12.75">
      <c r="A16" s="14" t="s">
        <v>17</v>
      </c>
      <c r="B16" s="15" t="s">
        <v>18</v>
      </c>
      <c r="C16" s="16">
        <v>479.7</v>
      </c>
    </row>
    <row r="17" spans="1:3" ht="12.75">
      <c r="A17" s="17" t="s">
        <v>19</v>
      </c>
      <c r="B17" s="18" t="s">
        <v>20</v>
      </c>
      <c r="C17" s="19">
        <f>SUM(C18)</f>
        <v>3485.2</v>
      </c>
    </row>
    <row r="18" spans="1:3" s="22" customFormat="1" ht="12.75">
      <c r="A18" s="17" t="s">
        <v>21</v>
      </c>
      <c r="B18" s="20" t="s">
        <v>22</v>
      </c>
      <c r="C18" s="21">
        <v>3485.2</v>
      </c>
    </row>
    <row r="19" spans="1:3" s="22" customFormat="1" ht="12.75">
      <c r="A19" s="23" t="s">
        <v>23</v>
      </c>
      <c r="B19" s="24" t="s">
        <v>24</v>
      </c>
      <c r="C19" s="25">
        <v>1597</v>
      </c>
    </row>
    <row r="20" spans="1:3" s="22" customFormat="1" ht="51.75" customHeight="1">
      <c r="A20" s="23" t="s">
        <v>25</v>
      </c>
      <c r="B20" s="24" t="s">
        <v>26</v>
      </c>
      <c r="C20" s="25">
        <v>8.2</v>
      </c>
    </row>
    <row r="21" spans="1:3" s="22" customFormat="1" ht="12.75">
      <c r="A21" s="23" t="s">
        <v>27</v>
      </c>
      <c r="B21" s="24" t="s">
        <v>28</v>
      </c>
      <c r="C21" s="25">
        <v>2086.1</v>
      </c>
    </row>
    <row r="22" spans="1:3" s="22" customFormat="1" ht="12.75">
      <c r="A22" s="23" t="s">
        <v>29</v>
      </c>
      <c r="B22" s="24" t="s">
        <v>30</v>
      </c>
      <c r="C22" s="25">
        <v>-206.1</v>
      </c>
    </row>
    <row r="23" spans="1:3" s="12" customFormat="1" ht="12.75">
      <c r="A23" s="9" t="s">
        <v>31</v>
      </c>
      <c r="B23" s="10" t="s">
        <v>32</v>
      </c>
      <c r="C23" s="11">
        <f>SUM(C24)</f>
        <v>756</v>
      </c>
    </row>
    <row r="24" spans="1:3" ht="12.75">
      <c r="A24" s="14" t="s">
        <v>33</v>
      </c>
      <c r="B24" s="15" t="s">
        <v>34</v>
      </c>
      <c r="C24" s="26">
        <v>756</v>
      </c>
    </row>
    <row r="25" spans="1:3" s="12" customFormat="1" ht="12.75">
      <c r="A25" s="9" t="s">
        <v>35</v>
      </c>
      <c r="B25" s="10" t="s">
        <v>36</v>
      </c>
      <c r="C25" s="11">
        <f>SUM(C26)</f>
        <v>358.3</v>
      </c>
    </row>
    <row r="26" spans="1:3" ht="60" customHeight="1">
      <c r="A26" s="14" t="s">
        <v>37</v>
      </c>
      <c r="B26" s="27" t="s">
        <v>38</v>
      </c>
      <c r="C26" s="26">
        <v>358.3</v>
      </c>
    </row>
    <row r="27" spans="1:3" s="12" customFormat="1" ht="12.75">
      <c r="A27" s="9" t="s">
        <v>39</v>
      </c>
      <c r="B27" s="10" t="s">
        <v>40</v>
      </c>
      <c r="C27" s="13">
        <f>SUM(C28:C29)</f>
        <v>2375</v>
      </c>
    </row>
    <row r="28" spans="1:3" ht="50.25" customHeight="1">
      <c r="A28" s="28" t="s">
        <v>41</v>
      </c>
      <c r="B28" s="29" t="s">
        <v>42</v>
      </c>
      <c r="C28" s="16">
        <v>38.1</v>
      </c>
    </row>
    <row r="29" spans="1:3" ht="12.75">
      <c r="A29" s="30" t="s">
        <v>43</v>
      </c>
      <c r="B29" s="31" t="s">
        <v>44</v>
      </c>
      <c r="C29" s="32">
        <v>2336.9</v>
      </c>
    </row>
    <row r="30" spans="1:3" ht="12.75">
      <c r="A30" s="9" t="s">
        <v>45</v>
      </c>
      <c r="B30" s="10" t="s">
        <v>46</v>
      </c>
      <c r="C30" s="11">
        <v>16.6</v>
      </c>
    </row>
    <row r="31" spans="1:3" ht="12.75">
      <c r="A31" s="14" t="s">
        <v>47</v>
      </c>
      <c r="B31" s="27" t="s">
        <v>48</v>
      </c>
      <c r="C31" s="26">
        <v>16.6</v>
      </c>
    </row>
    <row r="32" spans="1:3" ht="12.75">
      <c r="A32" s="33" t="s">
        <v>49</v>
      </c>
      <c r="B32" s="34" t="s">
        <v>50</v>
      </c>
      <c r="C32" s="11">
        <v>6.4</v>
      </c>
    </row>
    <row r="33" spans="1:3" ht="12.75">
      <c r="A33" s="35" t="s">
        <v>51</v>
      </c>
      <c r="B33" s="34" t="s">
        <v>52</v>
      </c>
      <c r="C33" s="11">
        <v>39.2</v>
      </c>
    </row>
    <row r="34" spans="1:3" ht="12.75">
      <c r="A34" s="36" t="s">
        <v>53</v>
      </c>
      <c r="B34" s="37" t="s">
        <v>54</v>
      </c>
      <c r="C34" s="11">
        <f>SUM(C35+C38+C39+C40)</f>
        <v>23734.3</v>
      </c>
    </row>
    <row r="35" spans="1:3" ht="12.75">
      <c r="A35" s="38" t="s">
        <v>55</v>
      </c>
      <c r="B35" s="39" t="s">
        <v>56</v>
      </c>
      <c r="C35" s="11">
        <f>SUM(C36:C37)</f>
        <v>2265.9</v>
      </c>
    </row>
    <row r="36" spans="1:3" ht="40.5" customHeight="1">
      <c r="A36" s="40" t="s">
        <v>57</v>
      </c>
      <c r="B36" s="41" t="s">
        <v>58</v>
      </c>
      <c r="C36" s="42">
        <v>1283</v>
      </c>
    </row>
    <row r="37" spans="1:3" ht="32.25" customHeight="1">
      <c r="A37" s="40" t="s">
        <v>59</v>
      </c>
      <c r="B37" s="41" t="s">
        <v>60</v>
      </c>
      <c r="C37" s="42">
        <v>982.9</v>
      </c>
    </row>
    <row r="38" spans="1:3" ht="41.25" customHeight="1">
      <c r="A38" s="40" t="s">
        <v>61</v>
      </c>
      <c r="B38" s="43" t="s">
        <v>62</v>
      </c>
      <c r="C38" s="42">
        <v>10247.5</v>
      </c>
    </row>
    <row r="39" spans="1:3" ht="12.75">
      <c r="A39" s="40" t="s">
        <v>63</v>
      </c>
      <c r="B39" s="44" t="s">
        <v>64</v>
      </c>
      <c r="C39" s="42">
        <v>10985.4</v>
      </c>
    </row>
    <row r="40" spans="1:3" ht="49.5" customHeight="1">
      <c r="A40" s="45" t="s">
        <v>65</v>
      </c>
      <c r="B40" s="46" t="s">
        <v>66</v>
      </c>
      <c r="C40" s="11">
        <f>SUM(C41:C42)</f>
        <v>235.5</v>
      </c>
    </row>
    <row r="41" spans="1:3" ht="40.5" customHeight="1">
      <c r="A41" s="47" t="s">
        <v>67</v>
      </c>
      <c r="B41" s="48" t="s">
        <v>68</v>
      </c>
      <c r="C41" s="49">
        <v>202.5</v>
      </c>
    </row>
    <row r="42" spans="1:3" ht="40.5" customHeight="1">
      <c r="A42" s="47" t="s">
        <v>69</v>
      </c>
      <c r="B42" s="50" t="s">
        <v>70</v>
      </c>
      <c r="C42" s="49">
        <v>33</v>
      </c>
    </row>
  </sheetData>
  <sheetProtection selectLockedCells="1" selectUnlockedCells="1"/>
  <mergeCells count="9">
    <mergeCell ref="B1:C1"/>
    <mergeCell ref="B2:C2"/>
    <mergeCell ref="B3:C3"/>
    <mergeCell ref="A4:C4"/>
    <mergeCell ref="A5:C5"/>
    <mergeCell ref="A6:C6"/>
    <mergeCell ref="A7:C7"/>
    <mergeCell ref="A8:C8"/>
    <mergeCell ref="A10:C11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1"/>
  <sheetViews>
    <sheetView view="pageBreakPreview" zoomScaleSheetLayoutView="100" workbookViewId="0" topLeftCell="A1">
      <selection activeCell="A9" sqref="A9"/>
    </sheetView>
  </sheetViews>
  <sheetFormatPr defaultColWidth="9.140625" defaultRowHeight="15"/>
  <cols>
    <col min="1" max="1" width="53.8515625" style="0" customWidth="1"/>
    <col min="2" max="2" width="7.00390625" style="0" customWidth="1"/>
    <col min="3" max="4" width="7.421875" style="0" customWidth="1"/>
    <col min="5" max="5" width="14.00390625" style="0" customWidth="1"/>
    <col min="6" max="6" width="10.57421875" style="0" customWidth="1"/>
    <col min="7" max="7" width="10.57421875" style="99" customWidth="1"/>
    <col min="8" max="8" width="14.28125" style="99" customWidth="1"/>
    <col min="9" max="9" width="0.42578125" style="0" customWidth="1"/>
  </cols>
  <sheetData>
    <row r="1" spans="1:8" s="1" customFormat="1" ht="15.75" customHeight="1">
      <c r="A1" s="2" t="s">
        <v>280</v>
      </c>
      <c r="B1" s="2"/>
      <c r="C1" s="2"/>
      <c r="D1" s="2"/>
      <c r="E1" s="2"/>
      <c r="F1" s="2"/>
      <c r="G1" s="2"/>
      <c r="H1" s="2"/>
    </row>
    <row r="2" spans="1:8" s="1" customFormat="1" ht="1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s="1" customFormat="1" ht="15" customHeight="1">
      <c r="A3" s="2" t="s">
        <v>261</v>
      </c>
      <c r="B3" s="2"/>
      <c r="C3" s="2"/>
      <c r="D3" s="2"/>
      <c r="E3" s="2"/>
      <c r="F3" s="2"/>
      <c r="G3" s="2"/>
      <c r="H3" s="2"/>
    </row>
    <row r="4" ht="15" customHeight="1"/>
    <row r="5" spans="1:8" ht="12.75">
      <c r="A5" s="4" t="s">
        <v>281</v>
      </c>
      <c r="B5" s="4"/>
      <c r="C5" s="4"/>
      <c r="D5" s="4"/>
      <c r="E5" s="4"/>
      <c r="F5" s="4"/>
      <c r="G5" s="4"/>
      <c r="H5" s="4"/>
    </row>
    <row r="6" spans="1:8" ht="12.75">
      <c r="A6" s="4" t="s">
        <v>4</v>
      </c>
      <c r="B6" s="4"/>
      <c r="C6" s="4"/>
      <c r="D6" s="4"/>
      <c r="E6" s="4"/>
      <c r="F6" s="4"/>
      <c r="G6" s="4"/>
      <c r="H6" s="4"/>
    </row>
    <row r="7" spans="1:8" ht="12.75">
      <c r="A7" s="4" t="s">
        <v>263</v>
      </c>
      <c r="B7" s="4"/>
      <c r="C7" s="4"/>
      <c r="D7" s="4"/>
      <c r="E7" s="4"/>
      <c r="F7" s="4"/>
      <c r="G7" s="4"/>
      <c r="H7" s="4"/>
    </row>
    <row r="8" spans="1:8" ht="12.75">
      <c r="A8" s="4" t="s">
        <v>264</v>
      </c>
      <c r="B8" s="4"/>
      <c r="C8" s="4"/>
      <c r="D8" s="4"/>
      <c r="E8" s="4"/>
      <c r="F8" s="4"/>
      <c r="G8" s="4"/>
      <c r="H8" s="4"/>
    </row>
    <row r="9" spans="1:8" ht="59.25" customHeight="1">
      <c r="A9" s="102" t="s">
        <v>282</v>
      </c>
      <c r="B9" s="102"/>
      <c r="C9" s="102"/>
      <c r="D9" s="102"/>
      <c r="E9" s="102"/>
      <c r="F9" s="102"/>
      <c r="G9" s="102"/>
      <c r="H9" s="102"/>
    </row>
    <row r="11" spans="1:8" s="106" customFormat="1" ht="12.75">
      <c r="A11" s="204" t="s">
        <v>179</v>
      </c>
      <c r="B11" s="8" t="s">
        <v>266</v>
      </c>
      <c r="C11" s="103" t="s">
        <v>267</v>
      </c>
      <c r="D11" s="103" t="s">
        <v>268</v>
      </c>
      <c r="E11" s="8" t="s">
        <v>180</v>
      </c>
      <c r="F11" s="8" t="s">
        <v>269</v>
      </c>
      <c r="G11" s="105" t="s">
        <v>283</v>
      </c>
      <c r="H11" s="105" t="s">
        <v>284</v>
      </c>
    </row>
    <row r="12" spans="1:8" ht="36.75" customHeight="1">
      <c r="A12" s="164" t="s">
        <v>270</v>
      </c>
      <c r="B12" s="205" t="s">
        <v>271</v>
      </c>
      <c r="C12" s="206"/>
      <c r="D12" s="207"/>
      <c r="E12" s="207"/>
      <c r="F12" s="207"/>
      <c r="G12" s="208"/>
      <c r="H12" s="208"/>
    </row>
    <row r="13" spans="1:8" ht="16.5" customHeight="1">
      <c r="A13" s="111" t="s">
        <v>272</v>
      </c>
      <c r="B13" s="205" t="s">
        <v>271</v>
      </c>
      <c r="C13" s="148" t="s">
        <v>136</v>
      </c>
      <c r="D13" s="148"/>
      <c r="E13" s="148"/>
      <c r="F13" s="148"/>
      <c r="G13" s="149">
        <f>G14+G18+G24+G28</f>
        <v>4651.4</v>
      </c>
      <c r="H13" s="149">
        <f>H14+H18+H24+H28</f>
        <v>4672.8</v>
      </c>
    </row>
    <row r="14" spans="1:8" ht="12.75">
      <c r="A14" s="197" t="s">
        <v>137</v>
      </c>
      <c r="B14" s="205" t="s">
        <v>271</v>
      </c>
      <c r="C14" s="161" t="s">
        <v>136</v>
      </c>
      <c r="D14" s="161" t="s">
        <v>138</v>
      </c>
      <c r="E14" s="161"/>
      <c r="F14" s="161"/>
      <c r="G14" s="162">
        <f>G15</f>
        <v>997.2</v>
      </c>
      <c r="H14" s="162">
        <f>H15</f>
        <v>1007.2</v>
      </c>
    </row>
    <row r="15" spans="1:8" ht="34.5" customHeight="1">
      <c r="A15" s="130" t="s">
        <v>192</v>
      </c>
      <c r="B15" s="205" t="s">
        <v>271</v>
      </c>
      <c r="C15" s="118" t="s">
        <v>136</v>
      </c>
      <c r="D15" s="118" t="s">
        <v>138</v>
      </c>
      <c r="E15" s="118" t="s">
        <v>193</v>
      </c>
      <c r="F15" s="118"/>
      <c r="G15" s="131">
        <f>G16</f>
        <v>997.2</v>
      </c>
      <c r="H15" s="131">
        <f>H16</f>
        <v>1007.2</v>
      </c>
    </row>
    <row r="16" spans="1:8" ht="12.75">
      <c r="A16" s="125" t="s">
        <v>194</v>
      </c>
      <c r="B16" s="205" t="s">
        <v>271</v>
      </c>
      <c r="C16" s="118" t="s">
        <v>136</v>
      </c>
      <c r="D16" s="118" t="s">
        <v>138</v>
      </c>
      <c r="E16" s="118" t="s">
        <v>195</v>
      </c>
      <c r="F16" s="118"/>
      <c r="G16" s="131">
        <f>G17</f>
        <v>997.2</v>
      </c>
      <c r="H16" s="131">
        <f>H17</f>
        <v>1007.2</v>
      </c>
    </row>
    <row r="17" spans="1:8" ht="60.75" customHeight="1">
      <c r="A17" s="125" t="s">
        <v>188</v>
      </c>
      <c r="B17" s="205" t="s">
        <v>271</v>
      </c>
      <c r="C17" s="118" t="s">
        <v>136</v>
      </c>
      <c r="D17" s="118" t="s">
        <v>138</v>
      </c>
      <c r="E17" s="118" t="s">
        <v>195</v>
      </c>
      <c r="F17" s="118" t="s">
        <v>189</v>
      </c>
      <c r="G17" s="131">
        <v>997.2</v>
      </c>
      <c r="H17" s="131">
        <v>1007.2</v>
      </c>
    </row>
    <row r="18" spans="1:8" ht="12.75">
      <c r="A18" s="164" t="s">
        <v>196</v>
      </c>
      <c r="B18" s="205" t="s">
        <v>271</v>
      </c>
      <c r="C18" s="161" t="s">
        <v>136</v>
      </c>
      <c r="D18" s="161" t="s">
        <v>140</v>
      </c>
      <c r="E18" s="161"/>
      <c r="F18" s="161"/>
      <c r="G18" s="162">
        <f>G19</f>
        <v>3621.2</v>
      </c>
      <c r="H18" s="162">
        <f>H19</f>
        <v>3632.6</v>
      </c>
    </row>
    <row r="19" spans="1:8" s="12" customFormat="1" ht="12.75">
      <c r="A19" s="133" t="s">
        <v>197</v>
      </c>
      <c r="B19" s="205" t="s">
        <v>271</v>
      </c>
      <c r="C19" s="118" t="s">
        <v>136</v>
      </c>
      <c r="D19" s="118" t="s">
        <v>140</v>
      </c>
      <c r="E19" s="118" t="s">
        <v>198</v>
      </c>
      <c r="F19" s="118"/>
      <c r="G19" s="131">
        <f>G20</f>
        <v>3621.2</v>
      </c>
      <c r="H19" s="131">
        <f>H20</f>
        <v>3632.6</v>
      </c>
    </row>
    <row r="20" spans="1:8" ht="27.75" customHeight="1">
      <c r="A20" s="133" t="s">
        <v>199</v>
      </c>
      <c r="B20" s="205" t="s">
        <v>271</v>
      </c>
      <c r="C20" s="118" t="s">
        <v>136</v>
      </c>
      <c r="D20" s="118" t="s">
        <v>140</v>
      </c>
      <c r="E20" s="118" t="s">
        <v>200</v>
      </c>
      <c r="F20" s="118"/>
      <c r="G20" s="131">
        <f>G21+G22+G23</f>
        <v>3621.2</v>
      </c>
      <c r="H20" s="131">
        <f>H21+H22+H23</f>
        <v>3632.6</v>
      </c>
    </row>
    <row r="21" spans="1:8" ht="60.75" customHeight="1">
      <c r="A21" s="125" t="s">
        <v>188</v>
      </c>
      <c r="B21" s="205" t="s">
        <v>271</v>
      </c>
      <c r="C21" s="118" t="s">
        <v>136</v>
      </c>
      <c r="D21" s="118" t="s">
        <v>140</v>
      </c>
      <c r="E21" s="118" t="s">
        <v>200</v>
      </c>
      <c r="F21" s="118" t="s">
        <v>189</v>
      </c>
      <c r="G21" s="131">
        <v>3621.2</v>
      </c>
      <c r="H21" s="131">
        <v>3632.6</v>
      </c>
    </row>
    <row r="22" spans="1:8" s="12" customFormat="1" ht="12.75">
      <c r="A22" s="126" t="s">
        <v>190</v>
      </c>
      <c r="B22" s="205" t="s">
        <v>271</v>
      </c>
      <c r="C22" s="118" t="s">
        <v>136</v>
      </c>
      <c r="D22" s="118" t="s">
        <v>140</v>
      </c>
      <c r="E22" s="118" t="s">
        <v>200</v>
      </c>
      <c r="F22" s="118" t="s">
        <v>191</v>
      </c>
      <c r="G22" s="131">
        <v>0</v>
      </c>
      <c r="H22" s="131">
        <v>0</v>
      </c>
    </row>
    <row r="23" spans="1:8" ht="12.75">
      <c r="A23" s="125" t="s">
        <v>201</v>
      </c>
      <c r="B23" s="205" t="s">
        <v>271</v>
      </c>
      <c r="C23" s="118" t="s">
        <v>136</v>
      </c>
      <c r="D23" s="118" t="s">
        <v>140</v>
      </c>
      <c r="E23" s="118" t="s">
        <v>200</v>
      </c>
      <c r="F23" s="118" t="s">
        <v>203</v>
      </c>
      <c r="G23" s="131">
        <v>0</v>
      </c>
      <c r="H23" s="131">
        <v>0</v>
      </c>
    </row>
    <row r="24" spans="1:8" ht="14.25" customHeight="1">
      <c r="A24" s="210" t="s">
        <v>141</v>
      </c>
      <c r="B24" s="205" t="s">
        <v>271</v>
      </c>
      <c r="C24" s="161" t="s">
        <v>136</v>
      </c>
      <c r="D24" s="161" t="s">
        <v>142</v>
      </c>
      <c r="E24" s="161"/>
      <c r="F24" s="161"/>
      <c r="G24" s="162">
        <f>G25</f>
        <v>0</v>
      </c>
      <c r="H24" s="162">
        <f>H25</f>
        <v>0</v>
      </c>
    </row>
    <row r="25" spans="1:8" s="12" customFormat="1" ht="18.75" customHeight="1">
      <c r="A25" s="133" t="s">
        <v>273</v>
      </c>
      <c r="B25" s="205" t="s">
        <v>271</v>
      </c>
      <c r="C25" s="118" t="s">
        <v>136</v>
      </c>
      <c r="D25" s="118" t="s">
        <v>142</v>
      </c>
      <c r="E25" s="118" t="s">
        <v>209</v>
      </c>
      <c r="F25" s="118"/>
      <c r="G25" s="131">
        <f>G26</f>
        <v>0</v>
      </c>
      <c r="H25" s="131">
        <f>H26</f>
        <v>0</v>
      </c>
    </row>
    <row r="26" spans="1:8" s="12" customFormat="1" ht="12.75">
      <c r="A26" s="133" t="s">
        <v>274</v>
      </c>
      <c r="B26" s="205" t="s">
        <v>271</v>
      </c>
      <c r="C26" s="118" t="s">
        <v>136</v>
      </c>
      <c r="D26" s="118" t="s">
        <v>142</v>
      </c>
      <c r="E26" s="118" t="s">
        <v>211</v>
      </c>
      <c r="F26" s="118"/>
      <c r="G26" s="131">
        <f>G27</f>
        <v>0</v>
      </c>
      <c r="H26" s="131">
        <f>H27</f>
        <v>0</v>
      </c>
    </row>
    <row r="27" spans="1:8" s="12" customFormat="1" ht="12.75">
      <c r="A27" s="125" t="s">
        <v>201</v>
      </c>
      <c r="B27" s="205" t="s">
        <v>271</v>
      </c>
      <c r="C27" s="118" t="s">
        <v>136</v>
      </c>
      <c r="D27" s="118" t="s">
        <v>142</v>
      </c>
      <c r="E27" s="118" t="s">
        <v>211</v>
      </c>
      <c r="F27" s="118" t="s">
        <v>203</v>
      </c>
      <c r="G27" s="131">
        <v>0</v>
      </c>
      <c r="H27" s="131">
        <v>0</v>
      </c>
    </row>
    <row r="28" spans="1:8" s="12" customFormat="1" ht="12.75">
      <c r="A28" s="164" t="s">
        <v>236</v>
      </c>
      <c r="B28" s="205" t="s">
        <v>271</v>
      </c>
      <c r="C28" s="161" t="s">
        <v>136</v>
      </c>
      <c r="D28" s="161" t="s">
        <v>144</v>
      </c>
      <c r="E28" s="161"/>
      <c r="F28" s="161"/>
      <c r="G28" s="162">
        <f>G29+G32</f>
        <v>33</v>
      </c>
      <c r="H28" s="162">
        <f>H29+H32</f>
        <v>33</v>
      </c>
    </row>
    <row r="29" spans="1:8" s="65" customFormat="1" ht="12.75">
      <c r="A29" s="139" t="s">
        <v>204</v>
      </c>
      <c r="B29" s="205" t="s">
        <v>271</v>
      </c>
      <c r="C29" s="118" t="s">
        <v>136</v>
      </c>
      <c r="D29" s="118" t="s">
        <v>144</v>
      </c>
      <c r="E29" s="118" t="s">
        <v>205</v>
      </c>
      <c r="F29" s="122"/>
      <c r="G29" s="123">
        <f>G30</f>
        <v>33</v>
      </c>
      <c r="H29" s="123">
        <f>H30</f>
        <v>33</v>
      </c>
    </row>
    <row r="30" spans="1:8" s="65" customFormat="1" ht="12.75">
      <c r="A30" s="139" t="s">
        <v>206</v>
      </c>
      <c r="B30" s="205" t="s">
        <v>271</v>
      </c>
      <c r="C30" s="118" t="s">
        <v>136</v>
      </c>
      <c r="D30" s="118" t="s">
        <v>144</v>
      </c>
      <c r="E30" s="118" t="s">
        <v>207</v>
      </c>
      <c r="F30" s="140"/>
      <c r="G30" s="120">
        <f>G31</f>
        <v>33</v>
      </c>
      <c r="H30" s="120">
        <f>H31</f>
        <v>33</v>
      </c>
    </row>
    <row r="31" spans="1:8" s="65" customFormat="1" ht="12.75">
      <c r="A31" s="126" t="s">
        <v>190</v>
      </c>
      <c r="B31" s="205" t="s">
        <v>271</v>
      </c>
      <c r="C31" s="118" t="s">
        <v>136</v>
      </c>
      <c r="D31" s="118" t="s">
        <v>144</v>
      </c>
      <c r="E31" s="118" t="s">
        <v>207</v>
      </c>
      <c r="F31" s="118" t="s">
        <v>191</v>
      </c>
      <c r="G31" s="120">
        <v>33</v>
      </c>
      <c r="H31" s="120">
        <v>33</v>
      </c>
    </row>
    <row r="32" spans="1:8" s="12" customFormat="1" ht="12.75">
      <c r="A32" s="178" t="s">
        <v>222</v>
      </c>
      <c r="B32" s="205" t="s">
        <v>271</v>
      </c>
      <c r="C32" s="118" t="s">
        <v>136</v>
      </c>
      <c r="D32" s="118" t="s">
        <v>144</v>
      </c>
      <c r="E32" s="118" t="s">
        <v>223</v>
      </c>
      <c r="F32" s="118"/>
      <c r="G32" s="131">
        <f>G33</f>
        <v>0</v>
      </c>
      <c r="H32" s="131">
        <f>H33</f>
        <v>0</v>
      </c>
    </row>
    <row r="33" spans="1:8" ht="16.5" customHeight="1">
      <c r="A33" s="178" t="s">
        <v>233</v>
      </c>
      <c r="B33" s="205" t="s">
        <v>271</v>
      </c>
      <c r="C33" s="118" t="s">
        <v>136</v>
      </c>
      <c r="D33" s="118" t="s">
        <v>144</v>
      </c>
      <c r="E33" s="118" t="s">
        <v>234</v>
      </c>
      <c r="F33" s="118"/>
      <c r="G33" s="131">
        <f>G34+G35</f>
        <v>0</v>
      </c>
      <c r="H33" s="131">
        <f>H34+H35</f>
        <v>0</v>
      </c>
    </row>
    <row r="34" spans="1:8" s="12" customFormat="1" ht="30.75" customHeight="1">
      <c r="A34" s="126" t="s">
        <v>190</v>
      </c>
      <c r="B34" s="205" t="s">
        <v>271</v>
      </c>
      <c r="C34" s="118" t="s">
        <v>136</v>
      </c>
      <c r="D34" s="118" t="s">
        <v>144</v>
      </c>
      <c r="E34" s="118" t="s">
        <v>234</v>
      </c>
      <c r="F34" s="118" t="s">
        <v>191</v>
      </c>
      <c r="G34" s="131">
        <v>0</v>
      </c>
      <c r="H34" s="131">
        <v>0</v>
      </c>
    </row>
    <row r="35" spans="1:8" s="12" customFormat="1" ht="17.25" customHeight="1">
      <c r="A35" s="125" t="s">
        <v>201</v>
      </c>
      <c r="B35" s="205" t="s">
        <v>271</v>
      </c>
      <c r="C35" s="118" t="s">
        <v>136</v>
      </c>
      <c r="D35" s="118" t="s">
        <v>144</v>
      </c>
      <c r="E35" s="118" t="s">
        <v>234</v>
      </c>
      <c r="F35" s="145" t="s">
        <v>203</v>
      </c>
      <c r="G35" s="146">
        <v>0</v>
      </c>
      <c r="H35" s="146">
        <v>0</v>
      </c>
    </row>
    <row r="36" spans="1:8" ht="12.75">
      <c r="A36" s="231" t="s">
        <v>173</v>
      </c>
      <c r="B36" s="232" t="s">
        <v>271</v>
      </c>
      <c r="C36" s="174" t="s">
        <v>136</v>
      </c>
      <c r="D36" s="174" t="s">
        <v>144</v>
      </c>
      <c r="E36" s="174" t="s">
        <v>258</v>
      </c>
      <c r="F36" s="233" t="s">
        <v>259</v>
      </c>
      <c r="G36" s="234">
        <v>186</v>
      </c>
      <c r="H36" s="234">
        <v>400.8</v>
      </c>
    </row>
    <row r="37" spans="1:8" ht="12.75">
      <c r="A37" s="111" t="s">
        <v>183</v>
      </c>
      <c r="B37" s="205" t="s">
        <v>271</v>
      </c>
      <c r="C37" s="211" t="s">
        <v>138</v>
      </c>
      <c r="D37" s="112"/>
      <c r="E37" s="112"/>
      <c r="F37" s="112"/>
      <c r="G37" s="113">
        <f>G38</f>
        <v>206.6</v>
      </c>
      <c r="H37" s="113">
        <f>H38</f>
        <v>221</v>
      </c>
    </row>
    <row r="38" spans="1:8" ht="12.75">
      <c r="A38" s="191" t="s">
        <v>146</v>
      </c>
      <c r="B38" s="205" t="s">
        <v>271</v>
      </c>
      <c r="C38" s="212" t="s">
        <v>138</v>
      </c>
      <c r="D38" s="165" t="s">
        <v>147</v>
      </c>
      <c r="E38" s="165"/>
      <c r="F38" s="166"/>
      <c r="G38" s="167">
        <f>G39</f>
        <v>206.6</v>
      </c>
      <c r="H38" s="167">
        <f>H39</f>
        <v>221</v>
      </c>
    </row>
    <row r="39" spans="1:8" ht="12.75">
      <c r="A39" s="117" t="s">
        <v>184</v>
      </c>
      <c r="B39" s="205" t="s">
        <v>271</v>
      </c>
      <c r="C39" s="213" t="s">
        <v>138</v>
      </c>
      <c r="D39" s="118" t="s">
        <v>147</v>
      </c>
      <c r="E39" s="118" t="s">
        <v>185</v>
      </c>
      <c r="F39" s="119"/>
      <c r="G39" s="120">
        <f>G40</f>
        <v>206.6</v>
      </c>
      <c r="H39" s="120">
        <f>H40</f>
        <v>221</v>
      </c>
    </row>
    <row r="40" spans="1:8" ht="37.5" customHeight="1">
      <c r="A40" s="121" t="s">
        <v>186</v>
      </c>
      <c r="B40" s="205" t="s">
        <v>271</v>
      </c>
      <c r="C40" s="213" t="s">
        <v>138</v>
      </c>
      <c r="D40" s="118" t="s">
        <v>147</v>
      </c>
      <c r="E40" s="118" t="s">
        <v>187</v>
      </c>
      <c r="F40" s="122"/>
      <c r="G40" s="123">
        <f>G41+G42</f>
        <v>206.6</v>
      </c>
      <c r="H40" s="123">
        <f>H41+H42</f>
        <v>221</v>
      </c>
    </row>
    <row r="41" spans="1:8" ht="56.25" customHeight="1">
      <c r="A41" s="125" t="s">
        <v>188</v>
      </c>
      <c r="B41" s="205" t="s">
        <v>271</v>
      </c>
      <c r="C41" s="213" t="s">
        <v>138</v>
      </c>
      <c r="D41" s="118" t="s">
        <v>147</v>
      </c>
      <c r="E41" s="118" t="s">
        <v>187</v>
      </c>
      <c r="F41" s="122" t="s">
        <v>189</v>
      </c>
      <c r="G41" s="131">
        <v>197.1</v>
      </c>
      <c r="H41" s="131">
        <v>205</v>
      </c>
    </row>
    <row r="42" spans="1:8" ht="12.75">
      <c r="A42" s="126" t="s">
        <v>190</v>
      </c>
      <c r="B42" s="205" t="s">
        <v>271</v>
      </c>
      <c r="C42" s="213" t="s">
        <v>138</v>
      </c>
      <c r="D42" s="118" t="s">
        <v>147</v>
      </c>
      <c r="E42" s="118" t="s">
        <v>187</v>
      </c>
      <c r="F42" s="122" t="s">
        <v>191</v>
      </c>
      <c r="G42" s="123">
        <v>9.5</v>
      </c>
      <c r="H42" s="123">
        <v>16</v>
      </c>
    </row>
    <row r="43" spans="1:8" ht="12.75">
      <c r="A43" s="187" t="s">
        <v>148</v>
      </c>
      <c r="B43" s="205" t="s">
        <v>271</v>
      </c>
      <c r="C43" s="214" t="s">
        <v>147</v>
      </c>
      <c r="D43" s="148"/>
      <c r="E43" s="148"/>
      <c r="F43" s="148"/>
      <c r="G43" s="149">
        <f>G44+G48</f>
        <v>0</v>
      </c>
      <c r="H43" s="149">
        <f>H44+H48</f>
        <v>0</v>
      </c>
    </row>
    <row r="44" spans="1:8" ht="12.75">
      <c r="A44" s="197" t="s">
        <v>216</v>
      </c>
      <c r="B44" s="205" t="s">
        <v>271</v>
      </c>
      <c r="C44" s="161" t="s">
        <v>147</v>
      </c>
      <c r="D44" s="161" t="s">
        <v>150</v>
      </c>
      <c r="E44" s="161"/>
      <c r="F44" s="161"/>
      <c r="G44" s="162">
        <f>G45</f>
        <v>0</v>
      </c>
      <c r="H44" s="162">
        <f>H45</f>
        <v>0</v>
      </c>
    </row>
    <row r="45" spans="1:8" ht="12.75">
      <c r="A45" s="130" t="s">
        <v>217</v>
      </c>
      <c r="B45" s="205" t="s">
        <v>271</v>
      </c>
      <c r="C45" s="118" t="s">
        <v>147</v>
      </c>
      <c r="D45" s="118" t="s">
        <v>150</v>
      </c>
      <c r="E45" s="122" t="s">
        <v>218</v>
      </c>
      <c r="F45" s="118"/>
      <c r="G45" s="131">
        <f>G46</f>
        <v>0</v>
      </c>
      <c r="H45" s="131">
        <f>H46</f>
        <v>0</v>
      </c>
    </row>
    <row r="46" spans="1:8" ht="12.75">
      <c r="A46" s="130" t="s">
        <v>219</v>
      </c>
      <c r="B46" s="205" t="s">
        <v>271</v>
      </c>
      <c r="C46" s="118" t="s">
        <v>147</v>
      </c>
      <c r="D46" s="118" t="s">
        <v>150</v>
      </c>
      <c r="E46" s="122" t="s">
        <v>220</v>
      </c>
      <c r="F46" s="118"/>
      <c r="G46" s="131">
        <f>G47</f>
        <v>0</v>
      </c>
      <c r="H46" s="131">
        <f>H47</f>
        <v>0</v>
      </c>
    </row>
    <row r="47" spans="1:8" ht="12.75">
      <c r="A47" s="126" t="s">
        <v>190</v>
      </c>
      <c r="B47" s="205" t="s">
        <v>271</v>
      </c>
      <c r="C47" s="118" t="s">
        <v>147</v>
      </c>
      <c r="D47" s="118" t="s">
        <v>150</v>
      </c>
      <c r="E47" s="122" t="s">
        <v>220</v>
      </c>
      <c r="F47" s="118" t="s">
        <v>191</v>
      </c>
      <c r="G47" s="131">
        <v>0</v>
      </c>
      <c r="H47" s="131">
        <v>0</v>
      </c>
    </row>
    <row r="48" spans="1:8" ht="12.75">
      <c r="A48" s="190" t="s">
        <v>244</v>
      </c>
      <c r="B48" s="205" t="s">
        <v>271</v>
      </c>
      <c r="C48" s="215" t="s">
        <v>147</v>
      </c>
      <c r="D48" s="161" t="s">
        <v>152</v>
      </c>
      <c r="E48" s="161"/>
      <c r="F48" s="161"/>
      <c r="G48" s="162">
        <f>G49</f>
        <v>0</v>
      </c>
      <c r="H48" s="162">
        <f>H49</f>
        <v>0</v>
      </c>
    </row>
    <row r="49" spans="1:8" ht="17.25" customHeight="1">
      <c r="A49" s="189" t="s">
        <v>245</v>
      </c>
      <c r="B49" s="205" t="s">
        <v>271</v>
      </c>
      <c r="C49" s="213" t="s">
        <v>147</v>
      </c>
      <c r="D49" s="118" t="s">
        <v>152</v>
      </c>
      <c r="E49" s="122" t="s">
        <v>246</v>
      </c>
      <c r="F49" s="118"/>
      <c r="G49" s="131">
        <f>G50+G53+G51</f>
        <v>0</v>
      </c>
      <c r="H49" s="131">
        <f>H50+H53+H51</f>
        <v>0</v>
      </c>
    </row>
    <row r="50" spans="1:8" ht="12.75">
      <c r="A50" s="189" t="s">
        <v>256</v>
      </c>
      <c r="B50" s="205" t="s">
        <v>271</v>
      </c>
      <c r="C50" s="213" t="s">
        <v>147</v>
      </c>
      <c r="D50" s="118" t="s">
        <v>152</v>
      </c>
      <c r="E50" s="122" t="s">
        <v>248</v>
      </c>
      <c r="F50" s="118"/>
      <c r="G50" s="131">
        <v>0</v>
      </c>
      <c r="H50" s="131">
        <v>0</v>
      </c>
    </row>
    <row r="51" spans="1:8" ht="12.75">
      <c r="A51" s="126" t="s">
        <v>249</v>
      </c>
      <c r="B51" s="205" t="s">
        <v>271</v>
      </c>
      <c r="C51" s="213" t="s">
        <v>147</v>
      </c>
      <c r="D51" s="118" t="s">
        <v>152</v>
      </c>
      <c r="E51" s="122" t="s">
        <v>248</v>
      </c>
      <c r="F51" s="118"/>
      <c r="G51" s="131">
        <v>0</v>
      </c>
      <c r="H51" s="131">
        <v>0</v>
      </c>
    </row>
    <row r="52" spans="1:8" ht="12.75">
      <c r="A52" s="126" t="s">
        <v>190</v>
      </c>
      <c r="B52" s="205" t="s">
        <v>271</v>
      </c>
      <c r="C52" s="213" t="s">
        <v>147</v>
      </c>
      <c r="D52" s="118" t="s">
        <v>152</v>
      </c>
      <c r="E52" s="122" t="s">
        <v>248</v>
      </c>
      <c r="F52" s="118" t="s">
        <v>191</v>
      </c>
      <c r="G52" s="131">
        <v>0</v>
      </c>
      <c r="H52" s="131">
        <v>0</v>
      </c>
    </row>
    <row r="53" spans="1:8" ht="12.75">
      <c r="A53" s="189" t="s">
        <v>257</v>
      </c>
      <c r="B53" s="205" t="s">
        <v>271</v>
      </c>
      <c r="C53" s="213" t="s">
        <v>147</v>
      </c>
      <c r="D53" s="118" t="s">
        <v>152</v>
      </c>
      <c r="E53" s="122" t="s">
        <v>251</v>
      </c>
      <c r="F53" s="118"/>
      <c r="G53" s="131">
        <f>G54</f>
        <v>0</v>
      </c>
      <c r="H53" s="131">
        <f>H54</f>
        <v>0</v>
      </c>
    </row>
    <row r="54" spans="1:8" ht="12.75">
      <c r="A54" s="126" t="s">
        <v>190</v>
      </c>
      <c r="B54" s="205" t="s">
        <v>271</v>
      </c>
      <c r="C54" s="213" t="s">
        <v>147</v>
      </c>
      <c r="D54" s="118" t="s">
        <v>152</v>
      </c>
      <c r="E54" s="122" t="s">
        <v>251</v>
      </c>
      <c r="F54" s="118" t="s">
        <v>191</v>
      </c>
      <c r="G54" s="131">
        <v>0</v>
      </c>
      <c r="H54" s="131"/>
    </row>
    <row r="55" spans="1:8" ht="12.75">
      <c r="A55" s="111" t="s">
        <v>153</v>
      </c>
      <c r="B55" s="205" t="s">
        <v>271</v>
      </c>
      <c r="C55" s="211" t="s">
        <v>140</v>
      </c>
      <c r="D55" s="112"/>
      <c r="E55" s="112"/>
      <c r="F55" s="112"/>
      <c r="G55" s="113">
        <f>SUM(G56)</f>
        <v>3505.7</v>
      </c>
      <c r="H55" s="113">
        <f>SUM(H56)</f>
        <v>3876.3</v>
      </c>
    </row>
    <row r="56" spans="1:8" ht="12.75">
      <c r="A56" s="164" t="s">
        <v>154</v>
      </c>
      <c r="B56" s="205" t="s">
        <v>271</v>
      </c>
      <c r="C56" s="212" t="s">
        <v>140</v>
      </c>
      <c r="D56" s="165" t="s">
        <v>150</v>
      </c>
      <c r="E56" s="165"/>
      <c r="F56" s="166"/>
      <c r="G56" s="167">
        <f>G57</f>
        <v>3505.7</v>
      </c>
      <c r="H56" s="167">
        <f>H57</f>
        <v>3876.3</v>
      </c>
    </row>
    <row r="57" spans="1:8" ht="30" customHeight="1">
      <c r="A57" s="168" t="s">
        <v>222</v>
      </c>
      <c r="B57" s="205" t="s">
        <v>271</v>
      </c>
      <c r="C57" s="216" t="s">
        <v>140</v>
      </c>
      <c r="D57" s="145" t="s">
        <v>150</v>
      </c>
      <c r="E57" s="118" t="s">
        <v>223</v>
      </c>
      <c r="F57" s="119"/>
      <c r="G57" s="120">
        <f>G58</f>
        <v>3505.7</v>
      </c>
      <c r="H57" s="120">
        <f>H58</f>
        <v>3876.3</v>
      </c>
    </row>
    <row r="58" spans="1:8" ht="12.75">
      <c r="A58" s="125" t="s">
        <v>228</v>
      </c>
      <c r="B58" s="205" t="s">
        <v>271</v>
      </c>
      <c r="C58" s="213" t="s">
        <v>140</v>
      </c>
      <c r="D58" s="118" t="s">
        <v>150</v>
      </c>
      <c r="E58" s="118" t="s">
        <v>229</v>
      </c>
      <c r="F58" s="122"/>
      <c r="G58" s="123">
        <f>G59</f>
        <v>3505.7</v>
      </c>
      <c r="H58" s="123">
        <f>H59</f>
        <v>3876.3</v>
      </c>
    </row>
    <row r="59" spans="1:8" ht="12.75">
      <c r="A59" s="126" t="s">
        <v>190</v>
      </c>
      <c r="B59" s="205" t="s">
        <v>271</v>
      </c>
      <c r="C59" s="213" t="s">
        <v>140</v>
      </c>
      <c r="D59" s="118" t="s">
        <v>150</v>
      </c>
      <c r="E59" s="118" t="s">
        <v>229</v>
      </c>
      <c r="F59" s="122" t="s">
        <v>191</v>
      </c>
      <c r="G59" s="123">
        <v>3505.7</v>
      </c>
      <c r="H59" s="123">
        <v>3876.3</v>
      </c>
    </row>
    <row r="60" spans="1:8" ht="12.75">
      <c r="A60" s="159" t="s">
        <v>221</v>
      </c>
      <c r="B60" s="205" t="s">
        <v>271</v>
      </c>
      <c r="C60" s="148" t="s">
        <v>158</v>
      </c>
      <c r="D60" s="148"/>
      <c r="E60" s="148"/>
      <c r="F60" s="148"/>
      <c r="G60" s="149">
        <f>SUM(G61)</f>
        <v>335.2</v>
      </c>
      <c r="H60" s="149">
        <f>SUM(H61)</f>
        <v>374.3</v>
      </c>
    </row>
    <row r="61" spans="1:8" ht="24.75" customHeight="1">
      <c r="A61" s="160" t="s">
        <v>159</v>
      </c>
      <c r="B61" s="205" t="s">
        <v>271</v>
      </c>
      <c r="C61" s="161" t="s">
        <v>158</v>
      </c>
      <c r="D61" s="161" t="s">
        <v>147</v>
      </c>
      <c r="E61" s="161"/>
      <c r="F61" s="161"/>
      <c r="G61" s="162">
        <f>SUM(G63:G64)</f>
        <v>335.2</v>
      </c>
      <c r="H61" s="162">
        <f>SUM(H63:H64)</f>
        <v>374.3</v>
      </c>
    </row>
    <row r="62" spans="1:8" ht="12.75">
      <c r="A62" s="163" t="s">
        <v>224</v>
      </c>
      <c r="B62" s="205" t="s">
        <v>271</v>
      </c>
      <c r="C62" s="118" t="s">
        <v>158</v>
      </c>
      <c r="D62" s="118" t="s">
        <v>147</v>
      </c>
      <c r="E62" s="118" t="s">
        <v>225</v>
      </c>
      <c r="F62" s="118"/>
      <c r="G62" s="131">
        <f>G63</f>
        <v>0</v>
      </c>
      <c r="H62" s="131">
        <f>H63</f>
        <v>0</v>
      </c>
    </row>
    <row r="63" spans="1:8" ht="12.75">
      <c r="A63" s="126" t="s">
        <v>190</v>
      </c>
      <c r="B63" s="205" t="s">
        <v>271</v>
      </c>
      <c r="C63" s="118" t="s">
        <v>158</v>
      </c>
      <c r="D63" s="118" t="s">
        <v>147</v>
      </c>
      <c r="E63" s="118" t="s">
        <v>225</v>
      </c>
      <c r="F63" s="118" t="s">
        <v>191</v>
      </c>
      <c r="G63" s="131">
        <v>0</v>
      </c>
      <c r="H63" s="131"/>
    </row>
    <row r="64" spans="1:8" ht="12.75">
      <c r="A64" s="163" t="s">
        <v>226</v>
      </c>
      <c r="B64" s="205" t="s">
        <v>271</v>
      </c>
      <c r="C64" s="118" t="s">
        <v>158</v>
      </c>
      <c r="D64" s="118" t="s">
        <v>147</v>
      </c>
      <c r="E64" s="118" t="s">
        <v>227</v>
      </c>
      <c r="F64" s="118"/>
      <c r="G64" s="131">
        <v>335.2</v>
      </c>
      <c r="H64" s="131">
        <v>374.3</v>
      </c>
    </row>
    <row r="65" spans="1:8" ht="12.75">
      <c r="A65" s="126" t="s">
        <v>190</v>
      </c>
      <c r="B65" s="205" t="s">
        <v>271</v>
      </c>
      <c r="C65" s="118" t="s">
        <v>158</v>
      </c>
      <c r="D65" s="118" t="s">
        <v>147</v>
      </c>
      <c r="E65" s="118" t="s">
        <v>227</v>
      </c>
      <c r="F65" s="118" t="s">
        <v>191</v>
      </c>
      <c r="G65" s="131">
        <v>335.2</v>
      </c>
      <c r="H65" s="131">
        <v>374.3</v>
      </c>
    </row>
    <row r="66" spans="1:8" ht="12.75">
      <c r="A66" s="173" t="s">
        <v>160</v>
      </c>
      <c r="B66" s="205" t="s">
        <v>271</v>
      </c>
      <c r="C66" s="174" t="s">
        <v>161</v>
      </c>
      <c r="D66" s="174"/>
      <c r="E66" s="174"/>
      <c r="F66" s="174"/>
      <c r="G66" s="175">
        <v>27.2</v>
      </c>
      <c r="H66" s="175">
        <f>H67</f>
        <v>17.2</v>
      </c>
    </row>
    <row r="67" spans="1:8" ht="12.75">
      <c r="A67" s="198" t="s">
        <v>162</v>
      </c>
      <c r="B67" s="205" t="s">
        <v>271</v>
      </c>
      <c r="C67" s="161" t="s">
        <v>161</v>
      </c>
      <c r="D67" s="161" t="s">
        <v>136</v>
      </c>
      <c r="E67" s="161"/>
      <c r="F67" s="161"/>
      <c r="G67" s="162">
        <v>27.2</v>
      </c>
      <c r="H67" s="162">
        <f>H68</f>
        <v>17.2</v>
      </c>
    </row>
    <row r="68" spans="1:8" ht="12.75">
      <c r="A68" s="176" t="s">
        <v>233</v>
      </c>
      <c r="B68" s="205" t="s">
        <v>271</v>
      </c>
      <c r="C68" s="118" t="s">
        <v>161</v>
      </c>
      <c r="D68" s="118" t="s">
        <v>136</v>
      </c>
      <c r="E68" s="118" t="s">
        <v>234</v>
      </c>
      <c r="F68" s="118"/>
      <c r="G68" s="131">
        <v>27.2</v>
      </c>
      <c r="H68" s="131">
        <f>H69</f>
        <v>17.2</v>
      </c>
    </row>
    <row r="69" spans="1:8" ht="12.75">
      <c r="A69" s="125" t="s">
        <v>235</v>
      </c>
      <c r="B69" s="205" t="s">
        <v>271</v>
      </c>
      <c r="C69" s="118" t="s">
        <v>161</v>
      </c>
      <c r="D69" s="118" t="s">
        <v>136</v>
      </c>
      <c r="E69" s="118" t="s">
        <v>234</v>
      </c>
      <c r="F69" s="118" t="s">
        <v>191</v>
      </c>
      <c r="G69" s="131">
        <v>27.2</v>
      </c>
      <c r="H69" s="131">
        <v>17.2</v>
      </c>
    </row>
    <row r="70" spans="1:8" ht="12.75">
      <c r="A70" s="147" t="s">
        <v>163</v>
      </c>
      <c r="B70" s="205" t="s">
        <v>271</v>
      </c>
      <c r="C70" s="148" t="s">
        <v>164</v>
      </c>
      <c r="D70" s="148"/>
      <c r="E70" s="148"/>
      <c r="F70" s="148"/>
      <c r="G70" s="149">
        <f>SUM(G71+G75)</f>
        <v>56.7</v>
      </c>
      <c r="H70" s="149">
        <f>SUM(H71+H75)</f>
        <v>57.6</v>
      </c>
    </row>
    <row r="71" spans="1:8" ht="12.75">
      <c r="A71" s="150" t="s">
        <v>212</v>
      </c>
      <c r="B71" s="205" t="s">
        <v>271</v>
      </c>
      <c r="C71" s="152"/>
      <c r="D71" s="152"/>
      <c r="E71" s="152"/>
      <c r="F71" s="152"/>
      <c r="G71" s="157">
        <f>SUM(G74)</f>
        <v>56.7</v>
      </c>
      <c r="H71" s="157">
        <f>SUM(H74)</f>
        <v>57.6</v>
      </c>
    </row>
    <row r="72" spans="1:8" ht="12.75">
      <c r="A72" s="154" t="s">
        <v>273</v>
      </c>
      <c r="B72" s="205" t="s">
        <v>271</v>
      </c>
      <c r="C72" s="151" t="s">
        <v>164</v>
      </c>
      <c r="D72" s="151" t="s">
        <v>136</v>
      </c>
      <c r="E72" s="226" t="s">
        <v>209</v>
      </c>
      <c r="F72" s="151"/>
      <c r="G72" s="131">
        <f>SUM(G74)</f>
        <v>56.7</v>
      </c>
      <c r="H72" s="131">
        <f>SUM(H74)</f>
        <v>57.6</v>
      </c>
    </row>
    <row r="73" spans="1:8" ht="12.75">
      <c r="A73" s="154" t="s">
        <v>279</v>
      </c>
      <c r="B73" s="205" t="s">
        <v>271</v>
      </c>
      <c r="C73" s="151" t="s">
        <v>164</v>
      </c>
      <c r="D73" s="151" t="s">
        <v>136</v>
      </c>
      <c r="E73" s="226" t="s">
        <v>213</v>
      </c>
      <c r="F73" s="151"/>
      <c r="G73" s="131">
        <f>SUM(G74)</f>
        <v>56.7</v>
      </c>
      <c r="H73" s="131">
        <f>SUM(H74)</f>
        <v>57.6</v>
      </c>
    </row>
    <row r="74" spans="1:8" ht="12.75">
      <c r="A74" s="150" t="s">
        <v>215</v>
      </c>
      <c r="B74" s="205" t="s">
        <v>271</v>
      </c>
      <c r="C74" s="151" t="s">
        <v>164</v>
      </c>
      <c r="D74" s="151" t="s">
        <v>136</v>
      </c>
      <c r="E74" s="226" t="s">
        <v>213</v>
      </c>
      <c r="F74" s="151" t="s">
        <v>202</v>
      </c>
      <c r="G74" s="131">
        <v>56.7</v>
      </c>
      <c r="H74" s="131">
        <v>57.6</v>
      </c>
    </row>
    <row r="75" spans="1:8" ht="18" customHeight="1">
      <c r="A75" s="164" t="s">
        <v>166</v>
      </c>
      <c r="B75" s="205" t="s">
        <v>271</v>
      </c>
      <c r="C75" s="185" t="s">
        <v>164</v>
      </c>
      <c r="D75" s="185" t="s">
        <v>147</v>
      </c>
      <c r="E75" s="185"/>
      <c r="F75" s="185"/>
      <c r="G75" s="162">
        <f>G76</f>
        <v>0</v>
      </c>
      <c r="H75" s="162">
        <f>H76</f>
        <v>0</v>
      </c>
    </row>
    <row r="76" spans="1:8" ht="12.75">
      <c r="A76" s="125" t="s">
        <v>240</v>
      </c>
      <c r="B76" s="205" t="s">
        <v>271</v>
      </c>
      <c r="C76" s="151" t="s">
        <v>164</v>
      </c>
      <c r="D76" s="151" t="s">
        <v>147</v>
      </c>
      <c r="E76" s="151" t="s">
        <v>241</v>
      </c>
      <c r="F76" s="151"/>
      <c r="G76" s="131">
        <f>G77</f>
        <v>0</v>
      </c>
      <c r="H76" s="131">
        <f>H77</f>
        <v>0</v>
      </c>
    </row>
    <row r="77" spans="1:8" ht="12.75">
      <c r="A77" s="125" t="s">
        <v>242</v>
      </c>
      <c r="B77" s="205" t="s">
        <v>271</v>
      </c>
      <c r="C77" s="151" t="s">
        <v>164</v>
      </c>
      <c r="D77" s="151" t="s">
        <v>147</v>
      </c>
      <c r="E77" s="151" t="s">
        <v>243</v>
      </c>
      <c r="F77" s="151"/>
      <c r="G77" s="131">
        <f>G78</f>
        <v>0</v>
      </c>
      <c r="H77" s="131">
        <f>H78</f>
        <v>0</v>
      </c>
    </row>
    <row r="78" spans="1:8" ht="12.75">
      <c r="A78" s="186" t="s">
        <v>215</v>
      </c>
      <c r="B78" s="205" t="s">
        <v>271</v>
      </c>
      <c r="C78" s="151" t="s">
        <v>164</v>
      </c>
      <c r="D78" s="151" t="s">
        <v>147</v>
      </c>
      <c r="E78" s="151" t="s">
        <v>243</v>
      </c>
      <c r="F78" s="151" t="s">
        <v>202</v>
      </c>
      <c r="G78" s="131">
        <v>0</v>
      </c>
      <c r="H78" s="131"/>
    </row>
    <row r="79" spans="1:8" ht="12.75">
      <c r="A79" s="227" t="s">
        <v>182</v>
      </c>
      <c r="B79" s="227"/>
      <c r="C79" s="228"/>
      <c r="D79" s="229"/>
      <c r="E79" s="229"/>
      <c r="F79" s="229"/>
      <c r="G79" s="230">
        <f>SUM(G13+G36+G37+G43+G55+G60+G66+G70)</f>
        <v>8968.800000000003</v>
      </c>
      <c r="H79" s="230">
        <f>SUM(H13+H36+H37+H43+H55+H60+H66+H70)</f>
        <v>9620.000000000002</v>
      </c>
    </row>
    <row r="80" spans="1:8" ht="12.75">
      <c r="A80" s="65"/>
      <c r="B80" s="65"/>
      <c r="C80" s="65"/>
      <c r="D80" s="65"/>
      <c r="E80" s="65"/>
      <c r="F80" s="65"/>
      <c r="G80" s="124"/>
      <c r="H80" s="124"/>
    </row>
    <row r="81" spans="1:8" ht="12.75">
      <c r="A81" s="65"/>
      <c r="B81" s="65"/>
      <c r="C81" s="65"/>
      <c r="D81" s="65"/>
      <c r="E81" s="65"/>
      <c r="F81" s="65"/>
      <c r="G81" s="124"/>
      <c r="H81" s="124"/>
    </row>
    <row r="82" spans="1:8" ht="12.75">
      <c r="A82" s="65"/>
      <c r="B82" s="65"/>
      <c r="C82" s="65"/>
      <c r="D82" s="65"/>
      <c r="E82" s="65"/>
      <c r="F82" s="65"/>
      <c r="G82" s="124"/>
      <c r="H82" s="124"/>
    </row>
    <row r="83" spans="1:8" ht="12.75">
      <c r="A83" s="65"/>
      <c r="B83" s="65"/>
      <c r="C83" s="65"/>
      <c r="D83" s="65"/>
      <c r="E83" s="65"/>
      <c r="F83" s="65"/>
      <c r="G83" s="124"/>
      <c r="H83" s="124"/>
    </row>
    <row r="84" spans="1:8" ht="12.75">
      <c r="A84" s="65"/>
      <c r="B84" s="65"/>
      <c r="C84" s="65"/>
      <c r="D84" s="65"/>
      <c r="E84" s="65"/>
      <c r="F84" s="65"/>
      <c r="G84" s="124"/>
      <c r="H84" s="124"/>
    </row>
    <row r="85" spans="1:8" ht="12.75">
      <c r="A85" s="65"/>
      <c r="B85" s="65"/>
      <c r="C85" s="65"/>
      <c r="D85" s="65"/>
      <c r="E85" s="65"/>
      <c r="F85" s="65"/>
      <c r="G85" s="124"/>
      <c r="H85" s="124"/>
    </row>
    <row r="86" spans="1:8" ht="12.75">
      <c r="A86" s="65"/>
      <c r="B86" s="65"/>
      <c r="C86" s="65"/>
      <c r="D86" s="65"/>
      <c r="E86" s="65"/>
      <c r="F86" s="65"/>
      <c r="G86" s="124"/>
      <c r="H86" s="124"/>
    </row>
    <row r="87" spans="1:8" ht="12.75">
      <c r="A87" s="65"/>
      <c r="B87" s="65"/>
      <c r="C87" s="65"/>
      <c r="D87" s="65"/>
      <c r="E87" s="65"/>
      <c r="F87" s="65"/>
      <c r="G87" s="124"/>
      <c r="H87" s="124"/>
    </row>
    <row r="88" spans="1:8" ht="12.75">
      <c r="A88" s="65"/>
      <c r="B88" s="65"/>
      <c r="C88" s="65"/>
      <c r="D88" s="65"/>
      <c r="E88" s="65"/>
      <c r="F88" s="65"/>
      <c r="G88" s="124"/>
      <c r="H88" s="124"/>
    </row>
    <row r="89" spans="1:8" ht="12.75">
      <c r="A89" s="65"/>
      <c r="B89" s="65"/>
      <c r="C89" s="65"/>
      <c r="D89" s="65"/>
      <c r="E89" s="65"/>
      <c r="F89" s="65"/>
      <c r="G89" s="124"/>
      <c r="H89" s="124"/>
    </row>
    <row r="90" spans="1:8" ht="12.75">
      <c r="A90" s="65"/>
      <c r="B90" s="65"/>
      <c r="C90" s="65"/>
      <c r="D90" s="65"/>
      <c r="E90" s="65"/>
      <c r="F90" s="65"/>
      <c r="G90" s="124"/>
      <c r="H90" s="124"/>
    </row>
    <row r="91" spans="1:8" ht="12.75">
      <c r="A91" s="65"/>
      <c r="B91" s="65"/>
      <c r="C91" s="65"/>
      <c r="D91" s="65"/>
      <c r="E91" s="65"/>
      <c r="F91" s="65"/>
      <c r="G91" s="124"/>
      <c r="H91" s="124"/>
    </row>
    <row r="92" spans="1:8" ht="12.75">
      <c r="A92" s="65"/>
      <c r="B92" s="65"/>
      <c r="C92" s="65"/>
      <c r="D92" s="65"/>
      <c r="E92" s="65"/>
      <c r="F92" s="65"/>
      <c r="G92" s="124"/>
      <c r="H92" s="124"/>
    </row>
    <row r="93" spans="1:8" ht="12.75">
      <c r="A93" s="65"/>
      <c r="B93" s="65"/>
      <c r="C93" s="65"/>
      <c r="D93" s="65"/>
      <c r="E93" s="65"/>
      <c r="F93" s="65"/>
      <c r="G93" s="124"/>
      <c r="H93" s="124"/>
    </row>
    <row r="94" spans="1:8" ht="12.75">
      <c r="A94" s="65"/>
      <c r="B94" s="65"/>
      <c r="C94" s="65"/>
      <c r="D94" s="65"/>
      <c r="E94" s="65"/>
      <c r="F94" s="65"/>
      <c r="G94" s="124"/>
      <c r="H94" s="124"/>
    </row>
    <row r="95" spans="1:8" ht="12.75">
      <c r="A95" s="65"/>
      <c r="B95" s="65"/>
      <c r="C95" s="65"/>
      <c r="D95" s="65"/>
      <c r="E95" s="65"/>
      <c r="F95" s="65"/>
      <c r="G95" s="124"/>
      <c r="H95" s="124"/>
    </row>
    <row r="96" spans="1:8" ht="12.75">
      <c r="A96" s="65"/>
      <c r="B96" s="65"/>
      <c r="C96" s="65"/>
      <c r="D96" s="65"/>
      <c r="E96" s="65"/>
      <c r="F96" s="65"/>
      <c r="G96" s="124"/>
      <c r="H96" s="124"/>
    </row>
    <row r="97" spans="1:8" ht="12.75">
      <c r="A97" s="65"/>
      <c r="B97" s="65"/>
      <c r="C97" s="65"/>
      <c r="D97" s="65"/>
      <c r="E97" s="65"/>
      <c r="F97" s="65"/>
      <c r="G97" s="124"/>
      <c r="H97" s="124"/>
    </row>
    <row r="98" spans="1:8" ht="12.75">
      <c r="A98" s="65"/>
      <c r="B98" s="65"/>
      <c r="C98" s="65"/>
      <c r="D98" s="65"/>
      <c r="E98" s="65"/>
      <c r="F98" s="65"/>
      <c r="G98" s="124"/>
      <c r="H98" s="124"/>
    </row>
    <row r="99" spans="1:8" ht="12.75">
      <c r="A99" s="65"/>
      <c r="B99" s="65"/>
      <c r="C99" s="65"/>
      <c r="D99" s="65"/>
      <c r="E99" s="65"/>
      <c r="F99" s="65"/>
      <c r="G99" s="124"/>
      <c r="H99" s="124"/>
    </row>
    <row r="100" spans="1:8" ht="12.75">
      <c r="A100" s="65"/>
      <c r="B100" s="65"/>
      <c r="C100" s="65"/>
      <c r="D100" s="65"/>
      <c r="E100" s="65"/>
      <c r="F100" s="65"/>
      <c r="G100" s="124"/>
      <c r="H100" s="124"/>
    </row>
    <row r="101" spans="1:8" ht="12.75">
      <c r="A101" s="65"/>
      <c r="B101" s="65"/>
      <c r="C101" s="65"/>
      <c r="D101" s="65"/>
      <c r="E101" s="65"/>
      <c r="F101" s="65"/>
      <c r="G101" s="124"/>
      <c r="H101" s="124"/>
    </row>
  </sheetData>
  <sheetProtection selectLockedCells="1" selectUnlockedCells="1"/>
  <mergeCells count="8">
    <mergeCell ref="A1:H1"/>
    <mergeCell ref="A2:H2"/>
    <mergeCell ref="A3:H3"/>
    <mergeCell ref="A5:H5"/>
    <mergeCell ref="A6:H6"/>
    <mergeCell ref="A7:H7"/>
    <mergeCell ref="A8:H8"/>
    <mergeCell ref="A9:H9"/>
  </mergeCells>
  <printOptions/>
  <pageMargins left="0.7875" right="0.7875" top="1.0527777777777778" bottom="1.0527777777777778" header="0.7875" footer="0.7875"/>
  <pageSetup horizontalDpi="300" verticalDpi="300" orientation="portrait" paperSize="9" scale="6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C40"/>
  <sheetViews>
    <sheetView view="pageBreakPreview" zoomScaleSheetLayoutView="100" workbookViewId="0" topLeftCell="A1">
      <selection activeCell="B24" sqref="B24"/>
    </sheetView>
  </sheetViews>
  <sheetFormatPr defaultColWidth="9.140625" defaultRowHeight="15"/>
  <cols>
    <col min="1" max="1" width="66.28125" style="0" customWidth="1"/>
    <col min="2" max="2" width="20.57421875" style="99" customWidth="1"/>
    <col min="3" max="3" width="10.57421875" style="0" customWidth="1"/>
    <col min="254" max="16384" width="11.57421875" style="0" customWidth="1"/>
  </cols>
  <sheetData>
    <row r="1" spans="1:3" s="1" customFormat="1" ht="15.75" customHeight="1">
      <c r="A1" s="2" t="s">
        <v>285</v>
      </c>
      <c r="B1" s="2"/>
      <c r="C1" s="2"/>
    </row>
    <row r="2" spans="1:3" s="1" customFormat="1" ht="15" customHeight="1">
      <c r="A2" s="2" t="s">
        <v>1</v>
      </c>
      <c r="B2" s="2"/>
      <c r="C2" s="2"/>
    </row>
    <row r="3" spans="1:3" s="1" customFormat="1" ht="15" customHeight="1">
      <c r="A3" s="2" t="s">
        <v>175</v>
      </c>
      <c r="B3" s="2"/>
      <c r="C3" s="2"/>
    </row>
    <row r="4" ht="17.25" customHeight="1"/>
    <row r="5" spans="1:3" ht="12.75">
      <c r="A5" s="4" t="s">
        <v>286</v>
      </c>
      <c r="B5" s="4"/>
      <c r="C5" s="4"/>
    </row>
    <row r="6" spans="1:3" ht="12.75">
      <c r="A6" s="4" t="s">
        <v>4</v>
      </c>
      <c r="B6" s="4"/>
      <c r="C6" s="4"/>
    </row>
    <row r="7" spans="1:3" ht="12.75">
      <c r="A7" s="4" t="s">
        <v>5</v>
      </c>
      <c r="B7" s="4"/>
      <c r="C7" s="4"/>
    </row>
    <row r="8" spans="1:3" ht="12.75">
      <c r="A8" s="4" t="s">
        <v>287</v>
      </c>
      <c r="B8" s="4"/>
      <c r="C8" s="4"/>
    </row>
    <row r="9" spans="1:2" ht="12.75" customHeight="1">
      <c r="A9" s="100"/>
      <c r="B9" s="101"/>
    </row>
    <row r="10" spans="1:3" ht="96" customHeight="1">
      <c r="A10" s="102" t="s">
        <v>288</v>
      </c>
      <c r="B10" s="102"/>
      <c r="C10" s="102"/>
    </row>
    <row r="12" spans="1:3" s="106" customFormat="1" ht="15" customHeight="1">
      <c r="A12" s="103" t="s">
        <v>179</v>
      </c>
      <c r="B12" s="105" t="s">
        <v>133</v>
      </c>
      <c r="C12" s="105"/>
    </row>
    <row r="13" spans="1:3" s="12" customFormat="1" ht="17.25" customHeight="1">
      <c r="A13" s="107" t="s">
        <v>289</v>
      </c>
      <c r="B13" s="235">
        <f>SUM(B15)</f>
        <v>375.8</v>
      </c>
      <c r="C13" s="235"/>
    </row>
    <row r="14" spans="1:3" ht="16.5" customHeight="1">
      <c r="A14" s="236" t="s">
        <v>290</v>
      </c>
      <c r="B14" s="235">
        <f>SUM(B15)</f>
        <v>375.8</v>
      </c>
      <c r="C14" s="235"/>
    </row>
    <row r="15" spans="1:3" ht="16.5" customHeight="1">
      <c r="A15" s="27" t="s">
        <v>291</v>
      </c>
      <c r="B15" s="237">
        <v>375.8</v>
      </c>
      <c r="C15" s="237"/>
    </row>
    <row r="16" spans="1:3" ht="20.25" customHeight="1">
      <c r="A16" s="27" t="s">
        <v>292</v>
      </c>
      <c r="B16" s="237"/>
      <c r="C16" s="237"/>
    </row>
    <row r="17" spans="1:3" ht="15.75" customHeight="1">
      <c r="A17" s="238" t="s">
        <v>293</v>
      </c>
      <c r="B17" s="237"/>
      <c r="C17" s="237"/>
    </row>
    <row r="18" spans="1:3" ht="15.75" customHeight="1">
      <c r="A18" s="27" t="s">
        <v>291</v>
      </c>
      <c r="B18" s="237" t="s">
        <v>294</v>
      </c>
      <c r="C18" s="237"/>
    </row>
    <row r="19" spans="1:3" s="12" customFormat="1" ht="15.75" customHeight="1">
      <c r="A19" s="27" t="s">
        <v>292</v>
      </c>
      <c r="B19" s="235" t="s">
        <v>294</v>
      </c>
      <c r="C19" s="235"/>
    </row>
    <row r="20" ht="12.75">
      <c r="A20" s="239"/>
    </row>
    <row r="21" ht="12.75">
      <c r="A21" s="239"/>
    </row>
    <row r="22" ht="12.75">
      <c r="A22" s="239"/>
    </row>
    <row r="23" ht="12.75">
      <c r="A23" s="239"/>
    </row>
    <row r="24" ht="12.75">
      <c r="A24" s="239"/>
    </row>
    <row r="25" ht="12.75">
      <c r="A25" s="239"/>
    </row>
    <row r="26" ht="12.75">
      <c r="A26" s="239"/>
    </row>
    <row r="27" ht="12.75">
      <c r="A27" s="239"/>
    </row>
    <row r="28" ht="12.75">
      <c r="A28" s="239"/>
    </row>
    <row r="29" ht="12.75">
      <c r="A29" s="239"/>
    </row>
    <row r="30" ht="12.75">
      <c r="A30" s="239"/>
    </row>
    <row r="31" ht="12.75">
      <c r="A31" s="239"/>
    </row>
    <row r="32" ht="12.75">
      <c r="A32" s="239"/>
    </row>
    <row r="33" ht="12.75">
      <c r="A33" s="239"/>
    </row>
    <row r="34" ht="12.75">
      <c r="A34" s="239"/>
    </row>
    <row r="35" ht="12.75">
      <c r="A35" s="239"/>
    </row>
    <row r="36" ht="12.75">
      <c r="A36" s="239"/>
    </row>
    <row r="37" ht="12.75">
      <c r="A37" s="239"/>
    </row>
    <row r="38" ht="12.75">
      <c r="A38" s="239"/>
    </row>
    <row r="39" ht="12.75">
      <c r="A39" s="239"/>
    </row>
    <row r="40" ht="12.75">
      <c r="A40" s="239"/>
    </row>
  </sheetData>
  <sheetProtection selectLockedCells="1" selectUnlockedCells="1"/>
  <mergeCells count="16">
    <mergeCell ref="A1:C1"/>
    <mergeCell ref="A2:C2"/>
    <mergeCell ref="A3:C3"/>
    <mergeCell ref="A5:C5"/>
    <mergeCell ref="A6:C6"/>
    <mergeCell ref="A7:C7"/>
    <mergeCell ref="A8:C8"/>
    <mergeCell ref="A10:C10"/>
    <mergeCell ref="B12:C12"/>
    <mergeCell ref="B13:C13"/>
    <mergeCell ref="B14:C14"/>
    <mergeCell ref="B15:C15"/>
    <mergeCell ref="B16:C16"/>
    <mergeCell ref="B17:C17"/>
    <mergeCell ref="B18:C18"/>
    <mergeCell ref="B19:C19"/>
  </mergeCells>
  <printOptions/>
  <pageMargins left="0.7" right="0.7" top="0.75" bottom="0.75" header="0.5118055555555555" footer="0.5118055555555555"/>
  <pageSetup horizontalDpi="300" verticalDpi="300" orientation="portrait" paperSize="9" scale="8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0"/>
  <sheetViews>
    <sheetView tabSelected="1" view="pageBreakPreview" zoomScaleSheetLayoutView="100" workbookViewId="0" topLeftCell="A1">
      <selection activeCell="A7" sqref="A7"/>
    </sheetView>
  </sheetViews>
  <sheetFormatPr defaultColWidth="9.140625" defaultRowHeight="15"/>
  <cols>
    <col min="1" max="1" width="66.28125" style="0" customWidth="1"/>
    <col min="2" max="2" width="20.57421875" style="99" customWidth="1"/>
    <col min="3" max="3" width="0" style="0" hidden="1" customWidth="1"/>
    <col min="4" max="4" width="18.8515625" style="0" customWidth="1"/>
    <col min="255" max="16384" width="11.57421875" style="0" customWidth="1"/>
  </cols>
  <sheetData>
    <row r="1" spans="1:4" s="1" customFormat="1" ht="15.75" customHeight="1">
      <c r="A1" s="2" t="s">
        <v>295</v>
      </c>
      <c r="B1" s="2"/>
      <c r="C1" s="2"/>
      <c r="D1" s="2"/>
    </row>
    <row r="2" spans="1:4" s="1" customFormat="1" ht="15" customHeight="1">
      <c r="A2" s="2" t="s">
        <v>1</v>
      </c>
      <c r="B2" s="2"/>
      <c r="C2" s="2"/>
      <c r="D2" s="2"/>
    </row>
    <row r="3" spans="1:4" s="1" customFormat="1" ht="15" customHeight="1">
      <c r="A3" s="2" t="s">
        <v>175</v>
      </c>
      <c r="B3" s="2"/>
      <c r="C3" s="2"/>
      <c r="D3" s="2"/>
    </row>
    <row r="4" ht="17.25" customHeight="1"/>
    <row r="5" spans="1:4" ht="12.75">
      <c r="A5" s="4" t="s">
        <v>296</v>
      </c>
      <c r="B5" s="4"/>
      <c r="C5" s="4"/>
      <c r="D5" s="4"/>
    </row>
    <row r="6" spans="1:4" ht="12.75">
      <c r="A6" s="4" t="s">
        <v>4</v>
      </c>
      <c r="B6" s="4"/>
      <c r="C6" s="4"/>
      <c r="D6" s="4"/>
    </row>
    <row r="7" spans="1:4" ht="12.75">
      <c r="A7" s="4" t="s">
        <v>5</v>
      </c>
      <c r="B7" s="4"/>
      <c r="C7" s="4"/>
      <c r="D7" s="4"/>
    </row>
    <row r="8" spans="1:4" ht="12.75">
      <c r="A8" s="4" t="s">
        <v>297</v>
      </c>
      <c r="B8" s="4"/>
      <c r="C8" s="4"/>
      <c r="D8" s="4"/>
    </row>
    <row r="9" spans="1:2" ht="12.75" customHeight="1">
      <c r="A9" s="100"/>
      <c r="B9" s="101"/>
    </row>
    <row r="10" spans="1:4" ht="42" customHeight="1">
      <c r="A10" s="102" t="s">
        <v>298</v>
      </c>
      <c r="B10" s="102"/>
      <c r="C10" s="102"/>
      <c r="D10" s="102"/>
    </row>
    <row r="12" spans="1:4" s="106" customFormat="1" ht="15" customHeight="1">
      <c r="A12" s="103" t="s">
        <v>179</v>
      </c>
      <c r="B12" s="240" t="s">
        <v>299</v>
      </c>
      <c r="C12" s="105"/>
      <c r="D12" s="240" t="s">
        <v>123</v>
      </c>
    </row>
    <row r="13" spans="1:4" s="12" customFormat="1" ht="17.25" customHeight="1">
      <c r="A13" s="107" t="s">
        <v>289</v>
      </c>
      <c r="B13" s="235">
        <f>SUM(B15)</f>
        <v>763.8</v>
      </c>
      <c r="C13" s="235">
        <f>SUM(C15)</f>
        <v>733.3</v>
      </c>
      <c r="D13" s="235">
        <f>SUM(D15)</f>
        <v>1151.8</v>
      </c>
    </row>
    <row r="14" spans="1:4" ht="16.5" customHeight="1">
      <c r="A14" s="236" t="s">
        <v>290</v>
      </c>
      <c r="B14" s="235">
        <f>SUM(B15)</f>
        <v>763.8</v>
      </c>
      <c r="C14" s="235">
        <f>SUM(C15)</f>
        <v>733.3</v>
      </c>
      <c r="D14" s="235">
        <f>SUM(D15)</f>
        <v>1151.8</v>
      </c>
    </row>
    <row r="15" spans="1:4" ht="16.5" customHeight="1">
      <c r="A15" s="27" t="s">
        <v>291</v>
      </c>
      <c r="B15" s="237">
        <v>763.8</v>
      </c>
      <c r="C15" s="237">
        <v>733.3</v>
      </c>
      <c r="D15" s="237">
        <v>1151.8</v>
      </c>
    </row>
    <row r="16" spans="1:4" ht="20.25" customHeight="1">
      <c r="A16" s="27" t="s">
        <v>292</v>
      </c>
      <c r="B16" s="237">
        <v>378</v>
      </c>
      <c r="C16" s="237">
        <v>372.1</v>
      </c>
      <c r="D16" s="237">
        <v>763.8</v>
      </c>
    </row>
    <row r="17" spans="1:4" ht="15.75" customHeight="1">
      <c r="A17" s="238" t="s">
        <v>293</v>
      </c>
      <c r="B17" s="237"/>
      <c r="C17" s="237"/>
      <c r="D17" s="237"/>
    </row>
    <row r="18" spans="1:4" ht="15.75" customHeight="1">
      <c r="A18" s="27" t="s">
        <v>291</v>
      </c>
      <c r="B18" s="237"/>
      <c r="C18" s="237"/>
      <c r="D18" s="237"/>
    </row>
    <row r="19" spans="1:4" s="12" customFormat="1" ht="15.75" customHeight="1">
      <c r="A19" s="27" t="s">
        <v>292</v>
      </c>
      <c r="B19" s="235"/>
      <c r="C19" s="235"/>
      <c r="D19" s="235"/>
    </row>
    <row r="20" ht="12.75">
      <c r="A20" s="239"/>
    </row>
    <row r="21" ht="12.75">
      <c r="A21" s="239"/>
    </row>
    <row r="22" ht="12.75">
      <c r="A22" s="239"/>
    </row>
    <row r="23" ht="12.75">
      <c r="A23" s="239"/>
    </row>
    <row r="24" ht="12.75">
      <c r="A24" s="239"/>
    </row>
    <row r="25" ht="12.75">
      <c r="A25" s="239"/>
    </row>
    <row r="26" ht="12.75">
      <c r="A26" s="239"/>
    </row>
    <row r="27" ht="12.75">
      <c r="A27" s="239"/>
    </row>
    <row r="28" ht="12.75">
      <c r="A28" s="239"/>
    </row>
    <row r="29" ht="12.75">
      <c r="A29" s="239"/>
    </row>
    <row r="30" ht="12.75">
      <c r="A30" s="239"/>
    </row>
    <row r="31" ht="12.75">
      <c r="A31" s="239"/>
    </row>
    <row r="32" ht="12.75">
      <c r="A32" s="239"/>
    </row>
    <row r="33" ht="12.75">
      <c r="A33" s="239"/>
    </row>
    <row r="34" ht="12.75">
      <c r="A34" s="239"/>
    </row>
    <row r="35" ht="12.75">
      <c r="A35" s="239"/>
    </row>
    <row r="36" ht="12.75">
      <c r="A36" s="239"/>
    </row>
    <row r="37" ht="12.75">
      <c r="A37" s="239"/>
    </row>
    <row r="38" ht="12.75">
      <c r="A38" s="239"/>
    </row>
    <row r="39" ht="12.75">
      <c r="A39" s="239"/>
    </row>
    <row r="40" ht="12.75">
      <c r="A40" s="239"/>
    </row>
  </sheetData>
  <sheetProtection selectLockedCells="1" selectUnlockedCells="1"/>
  <mergeCells count="8">
    <mergeCell ref="A1:D1"/>
    <mergeCell ref="A2:D2"/>
    <mergeCell ref="A3:D3"/>
    <mergeCell ref="A5:D5"/>
    <mergeCell ref="A6:D6"/>
    <mergeCell ref="A7:D7"/>
    <mergeCell ref="A8:D8"/>
    <mergeCell ref="A10:D10"/>
  </mergeCells>
  <printOptions/>
  <pageMargins left="0.7875" right="0.7875" top="1.0527777777777778" bottom="1.0527777777777778" header="0.7875" footer="0.7875"/>
  <pageSetup horizontalDpi="300" verticalDpi="300" orientation="portrait" paperSize="9" scale="6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view="pageBreakPreview" zoomScaleSheetLayoutView="100" workbookViewId="0" topLeftCell="A1">
      <selection activeCell="B3" sqref="B3"/>
    </sheetView>
  </sheetViews>
  <sheetFormatPr defaultColWidth="9.140625" defaultRowHeight="15"/>
  <cols>
    <col min="1" max="1" width="27.8515625" style="0" customWidth="1"/>
    <col min="2" max="2" width="50.421875" style="0" customWidth="1"/>
    <col min="3" max="4" width="14.421875" style="0" customWidth="1"/>
  </cols>
  <sheetData>
    <row r="1" spans="2:4" s="1" customFormat="1" ht="15.75" customHeight="1">
      <c r="B1" s="2" t="s">
        <v>71</v>
      </c>
      <c r="C1" s="2"/>
      <c r="D1" s="2"/>
    </row>
    <row r="2" spans="2:4" s="1" customFormat="1" ht="15" customHeight="1">
      <c r="B2" s="2" t="s">
        <v>1</v>
      </c>
      <c r="C2" s="2"/>
      <c r="D2" s="2"/>
    </row>
    <row r="3" spans="2:4" s="1" customFormat="1" ht="15" customHeight="1">
      <c r="B3" s="2" t="s">
        <v>72</v>
      </c>
      <c r="C3" s="2"/>
      <c r="D3" s="2"/>
    </row>
    <row r="4" spans="1:4" ht="16.5" customHeight="1">
      <c r="A4" s="3"/>
      <c r="B4" s="3"/>
      <c r="C4" s="3"/>
      <c r="D4" s="3"/>
    </row>
    <row r="5" spans="1:4" ht="12.75">
      <c r="A5" s="4" t="s">
        <v>73</v>
      </c>
      <c r="B5" s="4"/>
      <c r="C5" s="4"/>
      <c r="D5" s="4"/>
    </row>
    <row r="6" spans="1:4" ht="12.75">
      <c r="A6" s="4" t="s">
        <v>4</v>
      </c>
      <c r="B6" s="4"/>
      <c r="C6" s="4"/>
      <c r="D6" s="4"/>
    </row>
    <row r="7" spans="1:4" ht="12.75">
      <c r="A7" s="4" t="s">
        <v>5</v>
      </c>
      <c r="B7" s="4"/>
      <c r="C7" s="4"/>
      <c r="D7" s="4"/>
    </row>
    <row r="8" spans="1:4" ht="12.75">
      <c r="A8" s="4" t="s">
        <v>6</v>
      </c>
      <c r="B8" s="4"/>
      <c r="C8" s="4"/>
      <c r="D8" s="4"/>
    </row>
    <row r="10" spans="1:5" ht="36.75" customHeight="1">
      <c r="A10" s="5" t="s">
        <v>74</v>
      </c>
      <c r="B10" s="5"/>
      <c r="C10" s="5"/>
      <c r="D10" s="5"/>
      <c r="E10" s="6"/>
    </row>
    <row r="11" spans="1:4" ht="6.75" customHeight="1" hidden="1">
      <c r="A11" s="5"/>
      <c r="B11" s="5"/>
      <c r="C11" s="5"/>
      <c r="D11" s="5"/>
    </row>
    <row r="12" spans="1:4" ht="44.25" customHeight="1">
      <c r="A12" s="7" t="s">
        <v>8</v>
      </c>
      <c r="B12" s="7" t="s">
        <v>9</v>
      </c>
      <c r="C12" s="8" t="s">
        <v>75</v>
      </c>
      <c r="D12" s="8" t="s">
        <v>76</v>
      </c>
    </row>
    <row r="13" spans="1:4" s="12" customFormat="1" ht="12.75">
      <c r="A13" s="9" t="s">
        <v>11</v>
      </c>
      <c r="B13" s="10" t="s">
        <v>12</v>
      </c>
      <c r="C13" s="11">
        <f>SUM(C14+C34)</f>
        <v>8580.8</v>
      </c>
      <c r="D13" s="11">
        <f>SUM(D14+D34)</f>
        <v>9201.400000000001</v>
      </c>
    </row>
    <row r="14" spans="1:4" s="12" customFormat="1" ht="12.75">
      <c r="A14" s="9" t="s">
        <v>13</v>
      </c>
      <c r="B14" s="10" t="s">
        <v>14</v>
      </c>
      <c r="C14" s="11">
        <f>SUM(C15+C17+C23+C25+C27+C32+C33+C30)</f>
        <v>7760.5</v>
      </c>
      <c r="D14" s="11">
        <f>SUM(D15+D17+D23+D25+D27+D32+D33+D30)</f>
        <v>8372.7</v>
      </c>
    </row>
    <row r="15" spans="1:4" s="12" customFormat="1" ht="12.75">
      <c r="A15" s="9" t="s">
        <v>15</v>
      </c>
      <c r="B15" s="10" t="s">
        <v>16</v>
      </c>
      <c r="C15" s="13">
        <f>SUM(C16)</f>
        <v>508.9</v>
      </c>
      <c r="D15" s="13">
        <f>SUM(D16)</f>
        <v>541.4</v>
      </c>
    </row>
    <row r="16" spans="1:4" ht="12.75">
      <c r="A16" s="14" t="s">
        <v>17</v>
      </c>
      <c r="B16" s="15" t="s">
        <v>18</v>
      </c>
      <c r="C16" s="16">
        <v>508.9</v>
      </c>
      <c r="D16" s="16">
        <v>541.4</v>
      </c>
    </row>
    <row r="17" spans="1:4" ht="12.75">
      <c r="A17" s="17" t="s">
        <v>19</v>
      </c>
      <c r="B17" s="18" t="s">
        <v>77</v>
      </c>
      <c r="C17" s="19">
        <f>SUM(C18)</f>
        <v>3505.7</v>
      </c>
      <c r="D17" s="19">
        <f>SUM(D18)</f>
        <v>3876.3</v>
      </c>
    </row>
    <row r="18" spans="1:4" s="22" customFormat="1" ht="12.75">
      <c r="A18" s="17" t="s">
        <v>21</v>
      </c>
      <c r="B18" s="20" t="s">
        <v>22</v>
      </c>
      <c r="C18" s="21">
        <f>SUM(C19:C22)</f>
        <v>3505.7</v>
      </c>
      <c r="D18" s="21">
        <f>SUM(D19:D22)</f>
        <v>3876.3</v>
      </c>
    </row>
    <row r="19" spans="1:4" s="22" customFormat="1" ht="12.75">
      <c r="A19" s="23" t="s">
        <v>23</v>
      </c>
      <c r="B19" s="24" t="s">
        <v>24</v>
      </c>
      <c r="C19" s="25">
        <v>1247.3</v>
      </c>
      <c r="D19" s="25">
        <v>1347.3</v>
      </c>
    </row>
    <row r="20" spans="1:4" s="22" customFormat="1" ht="51.75" customHeight="1">
      <c r="A20" s="23" t="s">
        <v>25</v>
      </c>
      <c r="B20" s="24" t="s">
        <v>26</v>
      </c>
      <c r="C20" s="25">
        <v>6.9</v>
      </c>
      <c r="D20" s="25">
        <v>6.9</v>
      </c>
    </row>
    <row r="21" spans="1:4" s="22" customFormat="1" ht="12.75">
      <c r="A21" s="23" t="s">
        <v>27</v>
      </c>
      <c r="B21" s="24" t="s">
        <v>28</v>
      </c>
      <c r="C21" s="25">
        <v>2437.2</v>
      </c>
      <c r="D21" s="25">
        <v>2707.8</v>
      </c>
    </row>
    <row r="22" spans="1:4" s="22" customFormat="1" ht="12.75">
      <c r="A22" s="23" t="s">
        <v>29</v>
      </c>
      <c r="B22" s="24" t="s">
        <v>30</v>
      </c>
      <c r="C22" s="25">
        <v>-185.7</v>
      </c>
      <c r="D22" s="25">
        <v>-185.7</v>
      </c>
    </row>
    <row r="23" spans="1:4" s="12" customFormat="1" ht="12.75">
      <c r="A23" s="9" t="s">
        <v>31</v>
      </c>
      <c r="B23" s="10" t="s">
        <v>32</v>
      </c>
      <c r="C23" s="11">
        <f>SUM(C24)</f>
        <v>793.5</v>
      </c>
      <c r="D23" s="11">
        <f>SUM(D24)</f>
        <v>836</v>
      </c>
    </row>
    <row r="24" spans="1:4" ht="12.75">
      <c r="A24" s="14" t="s">
        <v>33</v>
      </c>
      <c r="B24" s="15" t="s">
        <v>34</v>
      </c>
      <c r="C24" s="26">
        <v>793.5</v>
      </c>
      <c r="D24" s="26">
        <v>836</v>
      </c>
    </row>
    <row r="25" spans="1:4" s="12" customFormat="1" ht="12.75">
      <c r="A25" s="9" t="s">
        <v>35</v>
      </c>
      <c r="B25" s="10" t="s">
        <v>36</v>
      </c>
      <c r="C25" s="11">
        <f>SUM(C26)</f>
        <v>394.1</v>
      </c>
      <c r="D25" s="11">
        <f>SUM(D26)</f>
        <v>433.5</v>
      </c>
    </row>
    <row r="26" spans="1:4" ht="40.5" customHeight="1">
      <c r="A26" s="14" t="s">
        <v>37</v>
      </c>
      <c r="B26" s="27" t="s">
        <v>38</v>
      </c>
      <c r="C26" s="26">
        <v>394.1</v>
      </c>
      <c r="D26" s="26">
        <v>433.5</v>
      </c>
    </row>
    <row r="27" spans="1:4" s="12" customFormat="1" ht="12.75">
      <c r="A27" s="9" t="s">
        <v>39</v>
      </c>
      <c r="B27" s="10" t="s">
        <v>40</v>
      </c>
      <c r="C27" s="13">
        <f>SUM(C28:C29)</f>
        <v>2493.7999999999997</v>
      </c>
      <c r="D27" s="13">
        <f>SUM(D28:D29)</f>
        <v>2618.5</v>
      </c>
    </row>
    <row r="28" spans="1:4" ht="50.25" customHeight="1">
      <c r="A28" s="28" t="s">
        <v>41</v>
      </c>
      <c r="B28" s="29" t="s">
        <v>42</v>
      </c>
      <c r="C28" s="16">
        <v>38.1</v>
      </c>
      <c r="D28" s="16">
        <v>38.1</v>
      </c>
    </row>
    <row r="29" spans="1:4" ht="12.75">
      <c r="A29" s="30" t="s">
        <v>43</v>
      </c>
      <c r="B29" s="31" t="s">
        <v>44</v>
      </c>
      <c r="C29" s="32">
        <v>2455.7</v>
      </c>
      <c r="D29" s="32">
        <v>2580.4</v>
      </c>
    </row>
    <row r="30" spans="1:4" ht="12.75">
      <c r="A30" s="9" t="s">
        <v>45</v>
      </c>
      <c r="B30" s="10" t="s">
        <v>46</v>
      </c>
      <c r="C30" s="11">
        <v>17.3</v>
      </c>
      <c r="D30" s="11">
        <v>18</v>
      </c>
    </row>
    <row r="31" spans="1:4" ht="12.75">
      <c r="A31" s="14" t="s">
        <v>47</v>
      </c>
      <c r="B31" s="27" t="s">
        <v>48</v>
      </c>
      <c r="C31" s="26">
        <v>17.3</v>
      </c>
      <c r="D31" s="26">
        <v>18</v>
      </c>
    </row>
    <row r="32" spans="1:4" ht="12.75">
      <c r="A32" s="33" t="s">
        <v>49</v>
      </c>
      <c r="B32" s="34" t="s">
        <v>50</v>
      </c>
      <c r="C32" s="11">
        <v>6.4</v>
      </c>
      <c r="D32" s="11">
        <v>6.4</v>
      </c>
    </row>
    <row r="33" spans="1:4" ht="12.75">
      <c r="A33" s="35" t="s">
        <v>51</v>
      </c>
      <c r="B33" s="34" t="s">
        <v>52</v>
      </c>
      <c r="C33" s="11">
        <v>40.8</v>
      </c>
      <c r="D33" s="11">
        <v>42.6</v>
      </c>
    </row>
    <row r="34" spans="1:4" ht="12.75">
      <c r="A34" s="36" t="s">
        <v>53</v>
      </c>
      <c r="B34" s="37" t="s">
        <v>54</v>
      </c>
      <c r="C34" s="11">
        <f>SUM(C35+C37)</f>
        <v>820.3000000000001</v>
      </c>
      <c r="D34" s="11">
        <f>SUM(D35+D37)</f>
        <v>828.7</v>
      </c>
    </row>
    <row r="35" spans="1:4" ht="12.75">
      <c r="A35" s="51" t="s">
        <v>78</v>
      </c>
      <c r="B35" s="39" t="s">
        <v>56</v>
      </c>
      <c r="C35" s="11">
        <f>SUM(C36:C36)</f>
        <v>580.7</v>
      </c>
      <c r="D35" s="11">
        <f>SUM(D36:D36)</f>
        <v>574.7</v>
      </c>
    </row>
    <row r="36" spans="1:4" ht="40.5" customHeight="1">
      <c r="A36" s="40" t="s">
        <v>57</v>
      </c>
      <c r="B36" s="41" t="s">
        <v>58</v>
      </c>
      <c r="C36" s="49">
        <v>580.7</v>
      </c>
      <c r="D36" s="49">
        <v>574.7</v>
      </c>
    </row>
    <row r="37" spans="1:4" ht="32.25" customHeight="1">
      <c r="A37" s="45" t="s">
        <v>65</v>
      </c>
      <c r="B37" s="46" t="s">
        <v>66</v>
      </c>
      <c r="C37" s="11">
        <f>SUM(C38:C39)</f>
        <v>239.6</v>
      </c>
      <c r="D37" s="11">
        <f>SUM(D38:D39)</f>
        <v>254</v>
      </c>
    </row>
    <row r="38" spans="1:4" ht="41.25" customHeight="1">
      <c r="A38" s="47" t="s">
        <v>67</v>
      </c>
      <c r="B38" s="48" t="s">
        <v>68</v>
      </c>
      <c r="C38" s="42">
        <v>206.6</v>
      </c>
      <c r="D38" s="42">
        <v>221</v>
      </c>
    </row>
    <row r="39" spans="1:4" ht="12.75">
      <c r="A39" s="47" t="s">
        <v>69</v>
      </c>
      <c r="B39" s="48" t="s">
        <v>70</v>
      </c>
      <c r="C39" s="52">
        <v>33</v>
      </c>
      <c r="D39" s="52">
        <v>33</v>
      </c>
    </row>
    <row r="40" ht="49.5" customHeight="1"/>
    <row r="41" ht="40.5" customHeight="1"/>
    <row r="42" ht="40.5" customHeight="1"/>
  </sheetData>
  <sheetProtection selectLockedCells="1" selectUnlockedCells="1"/>
  <mergeCells count="9">
    <mergeCell ref="B1:D1"/>
    <mergeCell ref="B2:D2"/>
    <mergeCell ref="B3:D3"/>
    <mergeCell ref="A4:C4"/>
    <mergeCell ref="A5:D5"/>
    <mergeCell ref="A6:D6"/>
    <mergeCell ref="A7:D7"/>
    <mergeCell ref="A8:D8"/>
    <mergeCell ref="A10:D11"/>
  </mergeCells>
  <printOptions/>
  <pageMargins left="0.7875" right="0.7875" top="1.0527777777777778" bottom="1.0527777777777778" header="0.7875" footer="0.7875"/>
  <pageSetup horizontalDpi="300" verticalDpi="300" orientation="portrait" paperSize="9" scale="77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C28"/>
  <sheetViews>
    <sheetView view="pageBreakPreview" zoomScaleNormal="120" zoomScaleSheetLayoutView="100" workbookViewId="0" topLeftCell="A1">
      <selection activeCell="A3" sqref="A3"/>
    </sheetView>
  </sheetViews>
  <sheetFormatPr defaultColWidth="9.140625" defaultRowHeight="15"/>
  <cols>
    <col min="1" max="1" width="38.7109375" style="0" customWidth="1"/>
    <col min="2" max="2" width="27.8515625" style="0" customWidth="1"/>
    <col min="3" max="3" width="17.57421875" style="0" customWidth="1"/>
    <col min="4" max="4" width="0.71875" style="0" customWidth="1"/>
  </cols>
  <sheetData>
    <row r="1" spans="2:3" s="1" customFormat="1" ht="33.75" customHeight="1">
      <c r="B1" s="2" t="s">
        <v>79</v>
      </c>
      <c r="C1" s="2"/>
    </row>
    <row r="2" spans="1:3" s="1" customFormat="1" ht="15" customHeight="1">
      <c r="A2" s="53" t="s">
        <v>1</v>
      </c>
      <c r="B2" s="53"/>
      <c r="C2" s="53"/>
    </row>
    <row r="3" spans="1:3" s="1" customFormat="1" ht="15" customHeight="1">
      <c r="A3" s="53" t="s">
        <v>80</v>
      </c>
      <c r="B3" s="53"/>
      <c r="C3" s="53"/>
    </row>
    <row r="4" ht="15.75" customHeight="1"/>
    <row r="5" spans="1:3" ht="12.75">
      <c r="A5" s="4" t="s">
        <v>81</v>
      </c>
      <c r="B5" s="4"/>
      <c r="C5" s="4"/>
    </row>
    <row r="6" spans="1:3" ht="12.75">
      <c r="A6" s="4" t="s">
        <v>4</v>
      </c>
      <c r="B6" s="4"/>
      <c r="C6" s="4"/>
    </row>
    <row r="7" spans="1:3" ht="12.75">
      <c r="A7" s="4" t="s">
        <v>5</v>
      </c>
      <c r="B7" s="4"/>
      <c r="C7" s="4"/>
    </row>
    <row r="8" spans="1:3" ht="12.75">
      <c r="A8" s="4" t="s">
        <v>82</v>
      </c>
      <c r="B8" s="4"/>
      <c r="C8" s="4"/>
    </row>
    <row r="10" spans="1:3" ht="39" customHeight="1">
      <c r="A10" s="54" t="s">
        <v>83</v>
      </c>
      <c r="B10" s="54"/>
      <c r="C10" s="54"/>
    </row>
    <row r="11" spans="1:3" ht="9.75" customHeight="1">
      <c r="A11" s="55"/>
      <c r="B11" s="55"/>
      <c r="C11" s="56"/>
    </row>
    <row r="12" spans="1:3" ht="23.25" customHeight="1">
      <c r="A12" s="7" t="s">
        <v>84</v>
      </c>
      <c r="B12" s="7" t="s">
        <v>85</v>
      </c>
      <c r="C12" s="7" t="s">
        <v>10</v>
      </c>
    </row>
    <row r="13" spans="1:3" ht="29.25" customHeight="1">
      <c r="A13" s="57" t="s">
        <v>86</v>
      </c>
      <c r="B13" s="7" t="s">
        <v>87</v>
      </c>
      <c r="C13" s="7">
        <v>375.8</v>
      </c>
    </row>
    <row r="14" spans="1:3" ht="47.25" customHeight="1">
      <c r="A14" s="58" t="s">
        <v>88</v>
      </c>
      <c r="B14" s="59" t="s">
        <v>89</v>
      </c>
      <c r="C14" s="59">
        <v>375.8</v>
      </c>
    </row>
    <row r="15" spans="1:3" ht="62.25" customHeight="1">
      <c r="A15" s="58" t="s">
        <v>90</v>
      </c>
      <c r="B15" s="59" t="s">
        <v>91</v>
      </c>
      <c r="C15" s="59">
        <v>375.8</v>
      </c>
    </row>
    <row r="16" spans="1:3" ht="46.5" customHeight="1">
      <c r="A16" s="57" t="s">
        <v>92</v>
      </c>
      <c r="B16" s="7" t="s">
        <v>93</v>
      </c>
      <c r="C16" s="60">
        <v>0</v>
      </c>
    </row>
    <row r="17" spans="1:3" ht="62.25" customHeight="1">
      <c r="A17" s="58" t="s">
        <v>94</v>
      </c>
      <c r="B17" s="59" t="s">
        <v>95</v>
      </c>
      <c r="C17" s="61">
        <v>0</v>
      </c>
    </row>
    <row r="18" spans="1:3" ht="60" customHeight="1">
      <c r="A18" s="58" t="s">
        <v>96</v>
      </c>
      <c r="B18" s="59" t="s">
        <v>97</v>
      </c>
      <c r="C18" s="61">
        <v>0</v>
      </c>
    </row>
    <row r="19" spans="1:3" s="12" customFormat="1" ht="33" customHeight="1">
      <c r="A19" s="57" t="s">
        <v>98</v>
      </c>
      <c r="B19" s="7" t="s">
        <v>99</v>
      </c>
      <c r="C19" s="60">
        <v>0</v>
      </c>
    </row>
    <row r="20" spans="1:3" s="65" customFormat="1" ht="12.75">
      <c r="A20" s="62" t="s">
        <v>100</v>
      </c>
      <c r="B20" s="63" t="s">
        <v>101</v>
      </c>
      <c r="C20" s="64">
        <f>SUM(C23)</f>
        <v>-31626.5</v>
      </c>
    </row>
    <row r="21" spans="1:3" ht="12.75">
      <c r="A21" s="66" t="s">
        <v>102</v>
      </c>
      <c r="B21" s="63" t="s">
        <v>103</v>
      </c>
      <c r="C21" s="64">
        <f>SUM(C22)</f>
        <v>-31626.5</v>
      </c>
    </row>
    <row r="22" spans="1:3" s="12" customFormat="1" ht="12.75">
      <c r="A22" s="66" t="s">
        <v>104</v>
      </c>
      <c r="B22" s="63" t="s">
        <v>105</v>
      </c>
      <c r="C22" s="64">
        <f>SUM(C23)</f>
        <v>-31626.5</v>
      </c>
    </row>
    <row r="23" spans="1:3" ht="12.75">
      <c r="A23" s="66" t="s">
        <v>106</v>
      </c>
      <c r="B23" s="63" t="s">
        <v>107</v>
      </c>
      <c r="C23" s="64">
        <v>-31626.5</v>
      </c>
    </row>
    <row r="24" spans="1:3" s="12" customFormat="1" ht="15" customHeight="1">
      <c r="A24" s="67" t="s">
        <v>108</v>
      </c>
      <c r="B24" s="68" t="s">
        <v>109</v>
      </c>
      <c r="C24" s="69">
        <f>SUM(C25)</f>
        <v>31626.5</v>
      </c>
    </row>
    <row r="25" spans="1:3" ht="12.75">
      <c r="A25" s="66" t="s">
        <v>110</v>
      </c>
      <c r="B25" s="63" t="s">
        <v>111</v>
      </c>
      <c r="C25" s="64">
        <f>SUM(C27)</f>
        <v>31626.5</v>
      </c>
    </row>
    <row r="26" spans="1:3" ht="12.75">
      <c r="A26" s="66" t="s">
        <v>112</v>
      </c>
      <c r="B26" s="63" t="s">
        <v>113</v>
      </c>
      <c r="C26" s="64">
        <f>SUM(C27)</f>
        <v>31626.5</v>
      </c>
    </row>
    <row r="27" spans="1:3" s="12" customFormat="1" ht="30" customHeight="1">
      <c r="A27" s="66" t="s">
        <v>114</v>
      </c>
      <c r="B27" s="70" t="s">
        <v>115</v>
      </c>
      <c r="C27" s="64">
        <v>31626.5</v>
      </c>
    </row>
    <row r="28" spans="1:3" s="12" customFormat="1" ht="31.5" customHeight="1">
      <c r="A28" s="67" t="s">
        <v>116</v>
      </c>
      <c r="B28" s="71" t="s">
        <v>117</v>
      </c>
      <c r="C28" s="69">
        <v>375.8</v>
      </c>
    </row>
  </sheetData>
  <sheetProtection selectLockedCells="1" selectUnlockedCells="1"/>
  <mergeCells count="8">
    <mergeCell ref="B1:C1"/>
    <mergeCell ref="A2:C2"/>
    <mergeCell ref="A3:C3"/>
    <mergeCell ref="A5:C5"/>
    <mergeCell ref="A6:C6"/>
    <mergeCell ref="A7:C7"/>
    <mergeCell ref="A8:C8"/>
    <mergeCell ref="A10:C10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workbookViewId="0" topLeftCell="A1">
      <selection activeCell="F8" sqref="F8"/>
    </sheetView>
  </sheetViews>
  <sheetFormatPr defaultColWidth="9.140625" defaultRowHeight="15"/>
  <cols>
    <col min="1" max="1" width="38.7109375" style="0" customWidth="1"/>
    <col min="2" max="2" width="27.8515625" style="0" customWidth="1"/>
    <col min="3" max="3" width="17.57421875" style="0" customWidth="1"/>
    <col min="4" max="4" width="12.57421875" style="0" customWidth="1"/>
    <col min="5" max="5" width="0.71875" style="0" customWidth="1"/>
  </cols>
  <sheetData>
    <row r="1" spans="2:4" s="1" customFormat="1" ht="33.75" customHeight="1">
      <c r="B1" s="2" t="s">
        <v>118</v>
      </c>
      <c r="C1" s="2"/>
      <c r="D1" s="2"/>
    </row>
    <row r="2" spans="1:4" s="1" customFormat="1" ht="15" customHeight="1">
      <c r="A2" s="53" t="s">
        <v>1</v>
      </c>
      <c r="B2" s="53"/>
      <c r="C2" s="53"/>
      <c r="D2" s="53"/>
    </row>
    <row r="3" spans="2:4" s="1" customFormat="1" ht="15" customHeight="1">
      <c r="B3" s="2" t="s">
        <v>119</v>
      </c>
      <c r="C3" s="2"/>
      <c r="D3" s="2"/>
    </row>
    <row r="4" ht="15.75" customHeight="1"/>
    <row r="5" spans="1:4" ht="12.75">
      <c r="A5" s="4" t="s">
        <v>120</v>
      </c>
      <c r="B5" s="4"/>
      <c r="C5" s="4"/>
      <c r="D5" s="4"/>
    </row>
    <row r="6" spans="1:4" ht="12.75">
      <c r="A6" s="4" t="s">
        <v>4</v>
      </c>
      <c r="B6" s="4"/>
      <c r="C6" s="4"/>
      <c r="D6" s="4"/>
    </row>
    <row r="7" spans="1:4" ht="12.75">
      <c r="A7" s="4" t="s">
        <v>5</v>
      </c>
      <c r="B7" s="4"/>
      <c r="C7" s="4"/>
      <c r="D7" s="4"/>
    </row>
    <row r="8" spans="1:4" ht="12.75">
      <c r="A8" s="4" t="s">
        <v>121</v>
      </c>
      <c r="B8" s="4"/>
      <c r="C8" s="4"/>
      <c r="D8" s="4"/>
    </row>
    <row r="10" spans="1:4" ht="39" customHeight="1">
      <c r="A10" s="54" t="s">
        <v>122</v>
      </c>
      <c r="B10" s="54"/>
      <c r="C10" s="54"/>
      <c r="D10" s="54"/>
    </row>
    <row r="11" spans="1:4" ht="9.75" customHeight="1">
      <c r="A11" s="55"/>
      <c r="B11" s="55"/>
      <c r="C11" s="56"/>
      <c r="D11" s="56"/>
    </row>
    <row r="12" spans="1:4" ht="39.75" customHeight="1">
      <c r="A12" s="7" t="s">
        <v>84</v>
      </c>
      <c r="B12" s="7" t="s">
        <v>85</v>
      </c>
      <c r="C12" s="7" t="s">
        <v>123</v>
      </c>
      <c r="D12" s="7" t="s">
        <v>124</v>
      </c>
    </row>
    <row r="13" spans="1:4" ht="29.25" customHeight="1">
      <c r="A13" s="57" t="s">
        <v>86</v>
      </c>
      <c r="B13" s="7" t="s">
        <v>87</v>
      </c>
      <c r="C13" s="69">
        <v>388</v>
      </c>
      <c r="D13" s="64">
        <v>418.6</v>
      </c>
    </row>
    <row r="14" spans="1:4" ht="47.25" customHeight="1">
      <c r="A14" s="58" t="s">
        <v>88</v>
      </c>
      <c r="B14" s="59" t="s">
        <v>89</v>
      </c>
      <c r="C14" s="69">
        <v>763.8</v>
      </c>
      <c r="D14" s="64">
        <v>1151.8</v>
      </c>
    </row>
    <row r="15" spans="1:4" ht="62.25" customHeight="1">
      <c r="A15" s="58" t="s">
        <v>90</v>
      </c>
      <c r="B15" s="59" t="s">
        <v>91</v>
      </c>
      <c r="C15" s="69">
        <v>763.8</v>
      </c>
      <c r="D15" s="64">
        <v>1151.8</v>
      </c>
    </row>
    <row r="16" spans="1:4" ht="46.5" customHeight="1">
      <c r="A16" s="57" t="s">
        <v>92</v>
      </c>
      <c r="B16" s="7" t="s">
        <v>93</v>
      </c>
      <c r="C16" s="60">
        <v>0</v>
      </c>
      <c r="D16" s="60">
        <v>0</v>
      </c>
    </row>
    <row r="17" spans="1:4" ht="62.25" customHeight="1">
      <c r="A17" s="58" t="s">
        <v>94</v>
      </c>
      <c r="B17" s="59" t="s">
        <v>95</v>
      </c>
      <c r="C17" s="61">
        <v>0</v>
      </c>
      <c r="D17" s="61">
        <v>0</v>
      </c>
    </row>
    <row r="18" spans="1:4" ht="60" customHeight="1">
      <c r="A18" s="58" t="s">
        <v>96</v>
      </c>
      <c r="B18" s="59" t="s">
        <v>97</v>
      </c>
      <c r="C18" s="64">
        <v>0</v>
      </c>
      <c r="D18" s="61">
        <v>0</v>
      </c>
    </row>
    <row r="19" spans="1:4" s="12" customFormat="1" ht="33" customHeight="1">
      <c r="A19" s="57" t="s">
        <v>98</v>
      </c>
      <c r="B19" s="7" t="s">
        <v>99</v>
      </c>
      <c r="C19" s="69">
        <v>388</v>
      </c>
      <c r="D19" s="69">
        <v>763.8</v>
      </c>
    </row>
    <row r="20" spans="1:4" s="65" customFormat="1" ht="12.75">
      <c r="A20" s="62" t="s">
        <v>100</v>
      </c>
      <c r="B20" s="63" t="s">
        <v>101</v>
      </c>
      <c r="C20" s="64">
        <f>SUM(C23)</f>
        <v>-8968.8</v>
      </c>
      <c r="D20" s="64">
        <f>SUM(D23)</f>
        <v>-9620</v>
      </c>
    </row>
    <row r="21" spans="1:4" ht="12.75">
      <c r="A21" s="66" t="s">
        <v>102</v>
      </c>
      <c r="B21" s="63" t="s">
        <v>103</v>
      </c>
      <c r="C21" s="64">
        <f>SUM(C22)</f>
        <v>-8968.8</v>
      </c>
      <c r="D21" s="64">
        <f>SUM(D22)</f>
        <v>-9620</v>
      </c>
    </row>
    <row r="22" spans="1:4" s="12" customFormat="1" ht="12.75">
      <c r="A22" s="66" t="s">
        <v>104</v>
      </c>
      <c r="B22" s="63" t="s">
        <v>105</v>
      </c>
      <c r="C22" s="64">
        <f>SUM(C23)</f>
        <v>-8968.8</v>
      </c>
      <c r="D22" s="64">
        <f>SUM(D23)</f>
        <v>-9620</v>
      </c>
    </row>
    <row r="23" spans="1:4" ht="12.75">
      <c r="A23" s="66" t="s">
        <v>106</v>
      </c>
      <c r="B23" s="63" t="s">
        <v>107</v>
      </c>
      <c r="C23" s="64">
        <v>-8968.8</v>
      </c>
      <c r="D23" s="64">
        <v>-9620</v>
      </c>
    </row>
    <row r="24" spans="1:4" s="12" customFormat="1" ht="15" customHeight="1">
      <c r="A24" s="67" t="s">
        <v>108</v>
      </c>
      <c r="B24" s="68" t="s">
        <v>109</v>
      </c>
      <c r="C24" s="69">
        <f>SUM(C25)</f>
        <v>8968.8</v>
      </c>
      <c r="D24" s="69">
        <f>SUM(D25)</f>
        <v>9620</v>
      </c>
    </row>
    <row r="25" spans="1:4" ht="12.75">
      <c r="A25" s="66" t="s">
        <v>110</v>
      </c>
      <c r="B25" s="63" t="s">
        <v>111</v>
      </c>
      <c r="C25" s="64">
        <f>SUM(C27)</f>
        <v>8968.8</v>
      </c>
      <c r="D25" s="64">
        <f>SUM(D27)</f>
        <v>9620</v>
      </c>
    </row>
    <row r="26" spans="1:4" ht="12.75">
      <c r="A26" s="66" t="s">
        <v>112</v>
      </c>
      <c r="B26" s="63" t="s">
        <v>113</v>
      </c>
      <c r="C26" s="64">
        <f>SUM(C27)</f>
        <v>8968.8</v>
      </c>
      <c r="D26" s="64">
        <f>SUM(D27)</f>
        <v>9620</v>
      </c>
    </row>
    <row r="27" spans="1:4" s="12" customFormat="1" ht="30" customHeight="1">
      <c r="A27" s="66" t="s">
        <v>114</v>
      </c>
      <c r="B27" s="70" t="s">
        <v>115</v>
      </c>
      <c r="C27" s="64">
        <v>8968.8</v>
      </c>
      <c r="D27" s="64">
        <v>9620</v>
      </c>
    </row>
    <row r="28" spans="1:4" s="12" customFormat="1" ht="31.5" customHeight="1">
      <c r="A28" s="67" t="s">
        <v>116</v>
      </c>
      <c r="B28" s="71" t="s">
        <v>117</v>
      </c>
      <c r="C28" s="69">
        <v>388</v>
      </c>
      <c r="D28" s="69">
        <v>418.6</v>
      </c>
    </row>
  </sheetData>
  <sheetProtection selectLockedCells="1" selectUnlockedCells="1"/>
  <mergeCells count="8">
    <mergeCell ref="B1:D1"/>
    <mergeCell ref="A2:D2"/>
    <mergeCell ref="B3:D3"/>
    <mergeCell ref="A5:D5"/>
    <mergeCell ref="A6:D6"/>
    <mergeCell ref="A7:D7"/>
    <mergeCell ref="A8:D8"/>
    <mergeCell ref="A10:D10"/>
  </mergeCells>
  <printOptions/>
  <pageMargins left="0.7875" right="0.7875" top="1.0527777777777778" bottom="1.0527777777777778" header="0.7875" footer="0.7875"/>
  <pageSetup horizontalDpi="300" verticalDpi="300" orientation="portrait" paperSize="9" scale="77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E33"/>
  <sheetViews>
    <sheetView view="pageBreakPreview" zoomScaleNormal="120" zoomScaleSheetLayoutView="100" workbookViewId="0" topLeftCell="A1">
      <selection activeCell="H8" sqref="H8"/>
    </sheetView>
  </sheetViews>
  <sheetFormatPr defaultColWidth="9.140625" defaultRowHeight="15"/>
  <cols>
    <col min="1" max="1" width="37.140625" style="0" customWidth="1"/>
    <col min="2" max="4" width="15.7109375" style="0" customWidth="1"/>
    <col min="5" max="5" width="0.71875" style="0" customWidth="1"/>
    <col min="256" max="16384" width="11.57421875" style="0" customWidth="1"/>
  </cols>
  <sheetData>
    <row r="1" spans="1:4" s="1" customFormat="1" ht="15.75" customHeight="1">
      <c r="A1" s="2" t="s">
        <v>125</v>
      </c>
      <c r="B1" s="2"/>
      <c r="C1" s="2"/>
      <c r="D1" s="2"/>
    </row>
    <row r="2" spans="1:4" s="1" customFormat="1" ht="15" customHeight="1">
      <c r="A2" s="2" t="s">
        <v>1</v>
      </c>
      <c r="B2" s="2"/>
      <c r="C2" s="2"/>
      <c r="D2" s="2"/>
    </row>
    <row r="3" spans="1:4" s="1" customFormat="1" ht="15" customHeight="1">
      <c r="A3" s="2" t="s">
        <v>126</v>
      </c>
      <c r="B3" s="2"/>
      <c r="C3" s="2"/>
      <c r="D3" s="2"/>
    </row>
    <row r="4" ht="14.25" customHeight="1"/>
    <row r="5" spans="1:4" ht="12.75">
      <c r="A5" s="4" t="s">
        <v>127</v>
      </c>
      <c r="B5" s="4"/>
      <c r="C5" s="4"/>
      <c r="D5" s="4"/>
    </row>
    <row r="6" spans="1:4" ht="12.75">
      <c r="A6" s="4" t="s">
        <v>4</v>
      </c>
      <c r="B6" s="4"/>
      <c r="C6" s="4"/>
      <c r="D6" s="4"/>
    </row>
    <row r="7" spans="1:5" ht="12.75">
      <c r="A7" s="4" t="s">
        <v>5</v>
      </c>
      <c r="B7" s="4"/>
      <c r="C7" s="4"/>
      <c r="D7" s="4"/>
      <c r="E7" s="4"/>
    </row>
    <row r="8" spans="1:5" ht="12.75">
      <c r="A8" s="4" t="s">
        <v>128</v>
      </c>
      <c r="B8" s="4"/>
      <c r="C8" s="4"/>
      <c r="D8" s="4"/>
      <c r="E8" s="4"/>
    </row>
    <row r="10" spans="1:4" ht="74.25" customHeight="1">
      <c r="A10" s="54" t="s">
        <v>129</v>
      </c>
      <c r="B10" s="54"/>
      <c r="C10" s="54"/>
      <c r="D10" s="54"/>
    </row>
    <row r="11" spans="1:4" ht="9.75" customHeight="1">
      <c r="A11" s="55"/>
      <c r="B11" s="55"/>
      <c r="C11" s="56"/>
      <c r="D11" s="56"/>
    </row>
    <row r="12" spans="1:4" s="73" customFormat="1" ht="17.25" customHeight="1">
      <c r="A12" s="72" t="s">
        <v>130</v>
      </c>
      <c r="B12" s="72" t="s">
        <v>131</v>
      </c>
      <c r="C12" s="72" t="s">
        <v>132</v>
      </c>
      <c r="D12" s="72" t="s">
        <v>133</v>
      </c>
    </row>
    <row r="13" spans="1:4" s="12" customFormat="1" ht="18" customHeight="1">
      <c r="A13" s="74" t="s">
        <v>134</v>
      </c>
      <c r="B13" s="75"/>
      <c r="C13" s="75"/>
      <c r="D13" s="11">
        <f>SUM(D14+D19+D21+D24+D27+D29+D31)</f>
        <v>31626.5</v>
      </c>
    </row>
    <row r="14" spans="1:4" s="80" customFormat="1" ht="12.75">
      <c r="A14" s="76" t="s">
        <v>135</v>
      </c>
      <c r="B14" s="77" t="s">
        <v>136</v>
      </c>
      <c r="C14" s="78"/>
      <c r="D14" s="79">
        <f>SUM(D15+D16+D17+D18)</f>
        <v>5832.599999999999</v>
      </c>
    </row>
    <row r="15" spans="1:4" s="65" customFormat="1" ht="12.75">
      <c r="A15" s="81" t="s">
        <v>137</v>
      </c>
      <c r="B15" s="82" t="s">
        <v>136</v>
      </c>
      <c r="C15" s="83" t="s">
        <v>138</v>
      </c>
      <c r="D15" s="42">
        <v>987.4</v>
      </c>
    </row>
    <row r="16" spans="1:4" ht="12.75">
      <c r="A16" s="81" t="s">
        <v>139</v>
      </c>
      <c r="B16" s="82" t="s">
        <v>136</v>
      </c>
      <c r="C16" s="83" t="s">
        <v>140</v>
      </c>
      <c r="D16" s="26">
        <v>3995.3</v>
      </c>
    </row>
    <row r="17" spans="1:4" s="65" customFormat="1" ht="12.75">
      <c r="A17" s="84" t="s">
        <v>141</v>
      </c>
      <c r="B17" s="82" t="s">
        <v>136</v>
      </c>
      <c r="C17" s="83" t="s">
        <v>142</v>
      </c>
      <c r="D17" s="42">
        <v>50</v>
      </c>
    </row>
    <row r="18" spans="1:4" s="65" customFormat="1" ht="16.5" customHeight="1">
      <c r="A18" s="85" t="s">
        <v>143</v>
      </c>
      <c r="B18" s="82" t="s">
        <v>136</v>
      </c>
      <c r="C18" s="83" t="s">
        <v>144</v>
      </c>
      <c r="D18" s="42">
        <v>799.9</v>
      </c>
    </row>
    <row r="19" spans="1:4" s="80" customFormat="1" ht="12.75">
      <c r="A19" s="76" t="s">
        <v>145</v>
      </c>
      <c r="B19" s="77" t="s">
        <v>138</v>
      </c>
      <c r="C19" s="78"/>
      <c r="D19" s="79">
        <f>SUM(D20)</f>
        <v>202.5</v>
      </c>
    </row>
    <row r="20" spans="1:4" s="65" customFormat="1" ht="12.75">
      <c r="A20" s="81" t="s">
        <v>146</v>
      </c>
      <c r="B20" s="82" t="s">
        <v>138</v>
      </c>
      <c r="C20" s="83" t="s">
        <v>147</v>
      </c>
      <c r="D20" s="42">
        <v>202.5</v>
      </c>
    </row>
    <row r="21" spans="1:4" s="80" customFormat="1" ht="44.25" customHeight="1">
      <c r="A21" s="86" t="s">
        <v>148</v>
      </c>
      <c r="B21" s="77" t="s">
        <v>147</v>
      </c>
      <c r="C21" s="78"/>
      <c r="D21" s="79">
        <f>SUM(D22+D23)</f>
        <v>30.8</v>
      </c>
    </row>
    <row r="22" spans="1:4" s="65" customFormat="1" ht="12.75">
      <c r="A22" s="87" t="s">
        <v>149</v>
      </c>
      <c r="B22" s="82" t="s">
        <v>147</v>
      </c>
      <c r="C22" s="83" t="s">
        <v>150</v>
      </c>
      <c r="D22" s="42">
        <v>5</v>
      </c>
    </row>
    <row r="23" spans="1:4" s="65" customFormat="1" ht="12.75">
      <c r="A23" s="85" t="s">
        <v>151</v>
      </c>
      <c r="B23" s="82" t="s">
        <v>147</v>
      </c>
      <c r="C23" s="83" t="s">
        <v>152</v>
      </c>
      <c r="D23" s="42">
        <v>25.8</v>
      </c>
    </row>
    <row r="24" spans="1:4" s="80" customFormat="1" ht="12.75">
      <c r="A24" s="86" t="s">
        <v>153</v>
      </c>
      <c r="B24" s="77" t="s">
        <v>140</v>
      </c>
      <c r="C24" s="78"/>
      <c r="D24" s="79">
        <f>SUM(D25:D25+D26)</f>
        <v>14471.6</v>
      </c>
    </row>
    <row r="25" spans="1:4" s="65" customFormat="1" ht="12.75">
      <c r="A25" s="81" t="s">
        <v>154</v>
      </c>
      <c r="B25" s="82" t="s">
        <v>140</v>
      </c>
      <c r="C25" s="83" t="s">
        <v>150</v>
      </c>
      <c r="D25" s="42">
        <v>14470.6</v>
      </c>
    </row>
    <row r="26" spans="1:4" s="80" customFormat="1" ht="12.75">
      <c r="A26" s="88" t="s">
        <v>155</v>
      </c>
      <c r="B26" s="82" t="s">
        <v>140</v>
      </c>
      <c r="C26" s="83" t="s">
        <v>156</v>
      </c>
      <c r="D26" s="42">
        <v>1</v>
      </c>
    </row>
    <row r="27" spans="1:4" ht="12.75">
      <c r="A27" s="76" t="s">
        <v>157</v>
      </c>
      <c r="B27" s="77" t="s">
        <v>158</v>
      </c>
      <c r="C27" s="78"/>
      <c r="D27" s="79">
        <f>SUM(D28)</f>
        <v>338</v>
      </c>
    </row>
    <row r="28" spans="1:4" s="80" customFormat="1" ht="12.75">
      <c r="A28" s="84" t="s">
        <v>159</v>
      </c>
      <c r="B28" s="82" t="s">
        <v>158</v>
      </c>
      <c r="C28" s="83" t="s">
        <v>147</v>
      </c>
      <c r="D28" s="26">
        <v>338</v>
      </c>
    </row>
    <row r="29" spans="1:4" ht="12.75">
      <c r="A29" s="89" t="s">
        <v>160</v>
      </c>
      <c r="B29" s="77" t="s">
        <v>161</v>
      </c>
      <c r="C29" s="78"/>
      <c r="D29" s="79">
        <f>SUM(D30)</f>
        <v>10542.5</v>
      </c>
    </row>
    <row r="30" spans="1:4" s="90" customFormat="1" ht="12.75">
      <c r="A30" s="81" t="s">
        <v>162</v>
      </c>
      <c r="B30" s="82" t="s">
        <v>161</v>
      </c>
      <c r="C30" s="83" t="s">
        <v>136</v>
      </c>
      <c r="D30" s="26">
        <v>10542.5</v>
      </c>
    </row>
    <row r="31" spans="1:4" ht="12.75">
      <c r="A31" s="91" t="s">
        <v>163</v>
      </c>
      <c r="B31" s="77" t="s">
        <v>164</v>
      </c>
      <c r="C31" s="92"/>
      <c r="D31" s="79">
        <f>SUM(D32:D33)</f>
        <v>208.5</v>
      </c>
    </row>
    <row r="32" spans="1:4" s="94" customFormat="1" ht="12.75">
      <c r="A32" s="93" t="s">
        <v>165</v>
      </c>
      <c r="B32" s="82" t="s">
        <v>164</v>
      </c>
      <c r="C32" s="83" t="s">
        <v>136</v>
      </c>
      <c r="D32" s="26">
        <v>53.3</v>
      </c>
    </row>
    <row r="33" spans="1:4" ht="12.75">
      <c r="A33" s="95" t="s">
        <v>166</v>
      </c>
      <c r="B33" s="96" t="s">
        <v>164</v>
      </c>
      <c r="C33" s="97" t="s">
        <v>147</v>
      </c>
      <c r="D33" s="98">
        <v>155.2</v>
      </c>
    </row>
  </sheetData>
  <sheetProtection selectLockedCells="1" selectUnlockedCells="1"/>
  <mergeCells count="8">
    <mergeCell ref="A1:D1"/>
    <mergeCell ref="A2:D2"/>
    <mergeCell ref="A3:D3"/>
    <mergeCell ref="A5:D5"/>
    <mergeCell ref="A6:D6"/>
    <mergeCell ref="A7:E7"/>
    <mergeCell ref="A8:E8"/>
    <mergeCell ref="A10:D10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SheetLayoutView="100" workbookViewId="0" topLeftCell="A1">
      <selection activeCell="G8" sqref="G8"/>
    </sheetView>
  </sheetViews>
  <sheetFormatPr defaultColWidth="9.140625" defaultRowHeight="15"/>
  <cols>
    <col min="1" max="1" width="37.140625" style="0" customWidth="1"/>
    <col min="2" max="4" width="15.7109375" style="0" customWidth="1"/>
    <col min="5" max="5" width="17.140625" style="0" customWidth="1"/>
  </cols>
  <sheetData>
    <row r="1" spans="1:5" s="1" customFormat="1" ht="15.75" customHeight="1">
      <c r="A1" s="2" t="s">
        <v>167</v>
      </c>
      <c r="B1" s="2"/>
      <c r="C1" s="2"/>
      <c r="D1" s="2"/>
      <c r="E1" s="2"/>
    </row>
    <row r="2" spans="1:5" s="1" customFormat="1" ht="15" customHeight="1">
      <c r="A2" s="2" t="s">
        <v>1</v>
      </c>
      <c r="B2" s="2"/>
      <c r="C2" s="2"/>
      <c r="D2" s="2"/>
      <c r="E2" s="2"/>
    </row>
    <row r="3" spans="1:5" s="1" customFormat="1" ht="15" customHeight="1">
      <c r="A3" s="2" t="s">
        <v>168</v>
      </c>
      <c r="B3" s="2"/>
      <c r="C3" s="2"/>
      <c r="D3" s="2"/>
      <c r="E3" s="2"/>
    </row>
    <row r="4" ht="14.25" customHeight="1"/>
    <row r="5" spans="1:5" ht="12.75">
      <c r="A5" s="4" t="s">
        <v>169</v>
      </c>
      <c r="B5" s="4"/>
      <c r="C5" s="4"/>
      <c r="D5" s="4"/>
      <c r="E5" s="4"/>
    </row>
    <row r="6" spans="1:5" ht="12.75">
      <c r="A6" s="4" t="s">
        <v>4</v>
      </c>
      <c r="B6" s="4"/>
      <c r="C6" s="4"/>
      <c r="D6" s="4"/>
      <c r="E6" s="4"/>
    </row>
    <row r="7" spans="1:5" ht="12.75">
      <c r="A7" s="4" t="s">
        <v>5</v>
      </c>
      <c r="B7" s="4"/>
      <c r="C7" s="4"/>
      <c r="D7" s="4"/>
      <c r="E7" s="4"/>
    </row>
    <row r="8" spans="1:5" ht="12.75">
      <c r="A8" s="4" t="s">
        <v>121</v>
      </c>
      <c r="B8" s="4"/>
      <c r="C8" s="4"/>
      <c r="D8" s="4"/>
      <c r="E8" s="4"/>
    </row>
    <row r="10" spans="1:5" ht="57.75" customHeight="1">
      <c r="A10" s="54" t="s">
        <v>170</v>
      </c>
      <c r="B10" s="54"/>
      <c r="C10" s="54"/>
      <c r="D10" s="54"/>
      <c r="E10" s="54"/>
    </row>
    <row r="11" spans="1:5" s="73" customFormat="1" ht="35.25" customHeight="1">
      <c r="A11" s="72" t="s">
        <v>130</v>
      </c>
      <c r="B11" s="72" t="s">
        <v>131</v>
      </c>
      <c r="C11" s="72" t="s">
        <v>132</v>
      </c>
      <c r="D11" s="72" t="s">
        <v>171</v>
      </c>
      <c r="E11" s="72" t="s">
        <v>172</v>
      </c>
    </row>
    <row r="12" spans="1:5" s="12" customFormat="1" ht="18.75" customHeight="1">
      <c r="A12" s="74" t="s">
        <v>134</v>
      </c>
      <c r="B12" s="75"/>
      <c r="C12" s="75"/>
      <c r="D12" s="11">
        <f>SUM(D13+D19+D21+D24+D26+D28+D30)</f>
        <v>8968.800000000003</v>
      </c>
      <c r="E12" s="11">
        <f>SUM(E13+E19+E21+E24+E26+E28+E30)</f>
        <v>9620.000000000002</v>
      </c>
    </row>
    <row r="13" spans="1:5" s="80" customFormat="1" ht="12.75">
      <c r="A13" s="76" t="s">
        <v>135</v>
      </c>
      <c r="B13" s="77" t="s">
        <v>136</v>
      </c>
      <c r="C13" s="78"/>
      <c r="D13" s="79">
        <f>SUM(D14:D18)</f>
        <v>4837.4</v>
      </c>
      <c r="E13" s="79">
        <f>SUM(E14:E18)</f>
        <v>5073.6</v>
      </c>
    </row>
    <row r="14" spans="1:5" s="65" customFormat="1" ht="12.75">
      <c r="A14" s="81" t="s">
        <v>137</v>
      </c>
      <c r="B14" s="82" t="s">
        <v>136</v>
      </c>
      <c r="C14" s="83" t="s">
        <v>138</v>
      </c>
      <c r="D14" s="42">
        <v>997.2</v>
      </c>
      <c r="E14" s="42">
        <v>1007.2</v>
      </c>
    </row>
    <row r="15" spans="1:5" ht="12.75">
      <c r="A15" s="81" t="s">
        <v>139</v>
      </c>
      <c r="B15" s="82" t="s">
        <v>136</v>
      </c>
      <c r="C15" s="83" t="s">
        <v>140</v>
      </c>
      <c r="D15" s="26">
        <v>3621.2</v>
      </c>
      <c r="E15" s="26">
        <v>3632.6</v>
      </c>
    </row>
    <row r="16" spans="1:5" s="65" customFormat="1" ht="12.75">
      <c r="A16" s="84" t="s">
        <v>141</v>
      </c>
      <c r="B16" s="82" t="s">
        <v>136</v>
      </c>
      <c r="C16" s="83" t="s">
        <v>142</v>
      </c>
      <c r="D16" s="42">
        <v>0</v>
      </c>
      <c r="E16" s="42">
        <v>0</v>
      </c>
    </row>
    <row r="17" spans="1:5" s="65" customFormat="1" ht="16.5" customHeight="1">
      <c r="A17" s="85" t="s">
        <v>143</v>
      </c>
      <c r="B17" s="82" t="s">
        <v>136</v>
      </c>
      <c r="C17" s="83" t="s">
        <v>144</v>
      </c>
      <c r="D17" s="42">
        <v>33</v>
      </c>
      <c r="E17" s="42">
        <v>33</v>
      </c>
    </row>
    <row r="18" spans="1:5" s="80" customFormat="1" ht="12.75">
      <c r="A18" s="85" t="s">
        <v>173</v>
      </c>
      <c r="B18" s="82" t="s">
        <v>136</v>
      </c>
      <c r="C18" s="83" t="s">
        <v>144</v>
      </c>
      <c r="D18" s="42">
        <v>186</v>
      </c>
      <c r="E18" s="42">
        <v>400.8</v>
      </c>
    </row>
    <row r="19" spans="1:5" s="65" customFormat="1" ht="12.75">
      <c r="A19" s="76" t="s">
        <v>145</v>
      </c>
      <c r="B19" s="77" t="s">
        <v>138</v>
      </c>
      <c r="C19" s="78"/>
      <c r="D19" s="79">
        <f>SUM(D20)</f>
        <v>206.6</v>
      </c>
      <c r="E19" s="79">
        <f>SUM(E20)</f>
        <v>221</v>
      </c>
    </row>
    <row r="20" spans="1:5" s="80" customFormat="1" ht="44.25" customHeight="1">
      <c r="A20" s="81" t="s">
        <v>146</v>
      </c>
      <c r="B20" s="82" t="s">
        <v>138</v>
      </c>
      <c r="C20" s="83" t="s">
        <v>147</v>
      </c>
      <c r="D20" s="42">
        <v>206.6</v>
      </c>
      <c r="E20" s="42">
        <v>221</v>
      </c>
    </row>
    <row r="21" spans="1:5" s="65" customFormat="1" ht="12.75">
      <c r="A21" s="86" t="s">
        <v>148</v>
      </c>
      <c r="B21" s="77" t="s">
        <v>147</v>
      </c>
      <c r="C21" s="78"/>
      <c r="D21" s="79">
        <f>SUM(D22+D23)</f>
        <v>0</v>
      </c>
      <c r="E21" s="79">
        <f>SUM(E22+E23)</f>
        <v>0</v>
      </c>
    </row>
    <row r="22" spans="1:5" s="65" customFormat="1" ht="12.75">
      <c r="A22" s="87" t="s">
        <v>149</v>
      </c>
      <c r="B22" s="82" t="s">
        <v>147</v>
      </c>
      <c r="C22" s="83" t="s">
        <v>150</v>
      </c>
      <c r="D22" s="42">
        <v>0</v>
      </c>
      <c r="E22" s="42">
        <v>0</v>
      </c>
    </row>
    <row r="23" spans="1:5" s="80" customFormat="1" ht="12.75">
      <c r="A23" s="85" t="s">
        <v>151</v>
      </c>
      <c r="B23" s="82" t="s">
        <v>147</v>
      </c>
      <c r="C23" s="83" t="s">
        <v>152</v>
      </c>
      <c r="D23" s="42">
        <v>0</v>
      </c>
      <c r="E23" s="42">
        <v>0</v>
      </c>
    </row>
    <row r="24" spans="1:5" s="65" customFormat="1" ht="12.75">
      <c r="A24" s="86" t="s">
        <v>153</v>
      </c>
      <c r="B24" s="77" t="s">
        <v>140</v>
      </c>
      <c r="C24" s="78"/>
      <c r="D24" s="79">
        <v>3505.7</v>
      </c>
      <c r="E24" s="79">
        <v>3876.3</v>
      </c>
    </row>
    <row r="25" spans="1:5" s="80" customFormat="1" ht="12.75">
      <c r="A25" s="81" t="s">
        <v>154</v>
      </c>
      <c r="B25" s="82" t="s">
        <v>140</v>
      </c>
      <c r="C25" s="83" t="s">
        <v>150</v>
      </c>
      <c r="D25" s="79">
        <v>3505.7</v>
      </c>
      <c r="E25" s="79">
        <v>3876.3</v>
      </c>
    </row>
    <row r="26" spans="1:5" ht="12.75">
      <c r="A26" s="76" t="s">
        <v>157</v>
      </c>
      <c r="B26" s="77" t="s">
        <v>158</v>
      </c>
      <c r="C26" s="78"/>
      <c r="D26" s="79">
        <f>SUM(D27)</f>
        <v>335.2</v>
      </c>
      <c r="E26" s="79">
        <f>SUM(E27)</f>
        <v>374.3</v>
      </c>
    </row>
    <row r="27" spans="1:5" s="80" customFormat="1" ht="12.75">
      <c r="A27" s="84" t="s">
        <v>159</v>
      </c>
      <c r="B27" s="82" t="s">
        <v>158</v>
      </c>
      <c r="C27" s="83" t="s">
        <v>147</v>
      </c>
      <c r="D27" s="26">
        <v>335.2</v>
      </c>
      <c r="E27" s="26">
        <v>374.3</v>
      </c>
    </row>
    <row r="28" spans="1:5" ht="12.75">
      <c r="A28" s="89" t="s">
        <v>160</v>
      </c>
      <c r="B28" s="77" t="s">
        <v>161</v>
      </c>
      <c r="C28" s="78"/>
      <c r="D28" s="79">
        <f>SUM(D29)</f>
        <v>27.2</v>
      </c>
      <c r="E28" s="79">
        <f>SUM(E29)</f>
        <v>17.2</v>
      </c>
    </row>
    <row r="29" spans="1:5" s="90" customFormat="1" ht="12.75">
      <c r="A29" s="81" t="s">
        <v>162</v>
      </c>
      <c r="B29" s="82" t="s">
        <v>161</v>
      </c>
      <c r="C29" s="83" t="s">
        <v>136</v>
      </c>
      <c r="D29" s="26">
        <v>27.2</v>
      </c>
      <c r="E29" s="26">
        <v>17.2</v>
      </c>
    </row>
    <row r="30" spans="1:5" ht="12.75">
      <c r="A30" s="91" t="s">
        <v>163</v>
      </c>
      <c r="B30" s="77" t="s">
        <v>164</v>
      </c>
      <c r="C30" s="92"/>
      <c r="D30" s="79">
        <f>SUM(D31:D32)</f>
        <v>56.7</v>
      </c>
      <c r="E30" s="79">
        <f>SUM(E31:E32)</f>
        <v>57.6</v>
      </c>
    </row>
    <row r="31" spans="1:5" s="94" customFormat="1" ht="12.75">
      <c r="A31" s="93" t="s">
        <v>165</v>
      </c>
      <c r="B31" s="82" t="s">
        <v>164</v>
      </c>
      <c r="C31" s="83" t="s">
        <v>136</v>
      </c>
      <c r="D31" s="26">
        <v>56.7</v>
      </c>
      <c r="E31" s="26">
        <v>57.6</v>
      </c>
    </row>
    <row r="32" spans="1:5" ht="12.75">
      <c r="A32" s="95" t="s">
        <v>166</v>
      </c>
      <c r="B32" s="96" t="s">
        <v>164</v>
      </c>
      <c r="C32" s="97" t="s">
        <v>147</v>
      </c>
      <c r="D32" s="98">
        <v>0</v>
      </c>
      <c r="E32" s="98">
        <v>0</v>
      </c>
    </row>
  </sheetData>
  <sheetProtection selectLockedCells="1" selectUnlockedCells="1"/>
  <mergeCells count="8">
    <mergeCell ref="A1:E1"/>
    <mergeCell ref="A2:E2"/>
    <mergeCell ref="A3:E3"/>
    <mergeCell ref="A5:E5"/>
    <mergeCell ref="A6:E6"/>
    <mergeCell ref="A7:E7"/>
    <mergeCell ref="A8:E8"/>
    <mergeCell ref="A10:E10"/>
  </mergeCells>
  <printOptions/>
  <pageMargins left="0.7875" right="0.7875" top="1.0527777777777778" bottom="1.0527777777777778" header="0.7875" footer="0.7875"/>
  <pageSetup horizontalDpi="300" verticalDpi="300" orientation="portrait" paperSize="9" scale="77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</sheetPr>
  <dimension ref="A1:G204"/>
  <sheetViews>
    <sheetView view="pageBreakPreview" zoomScaleNormal="120" zoomScaleSheetLayoutView="100" workbookViewId="0" topLeftCell="A7">
      <selection activeCell="G10" sqref="G10"/>
    </sheetView>
  </sheetViews>
  <sheetFormatPr defaultColWidth="9.140625" defaultRowHeight="15"/>
  <cols>
    <col min="1" max="1" width="50.140625" style="0" customWidth="1"/>
    <col min="2" max="2" width="15.421875" style="0" customWidth="1"/>
    <col min="3" max="3" width="14.140625" style="0" customWidth="1"/>
    <col min="4" max="4" width="14.57421875" style="99" customWidth="1"/>
    <col min="5" max="5" width="0.42578125" style="0" customWidth="1"/>
  </cols>
  <sheetData>
    <row r="1" spans="1:4" s="1" customFormat="1" ht="15.75" customHeight="1">
      <c r="A1" s="2" t="s">
        <v>174</v>
      </c>
      <c r="B1" s="2"/>
      <c r="C1" s="2"/>
      <c r="D1" s="2"/>
    </row>
    <row r="2" spans="1:4" s="1" customFormat="1" ht="15" customHeight="1">
      <c r="A2" s="2" t="s">
        <v>1</v>
      </c>
      <c r="B2" s="2"/>
      <c r="C2" s="2"/>
      <c r="D2" s="2"/>
    </row>
    <row r="3" spans="1:4" s="1" customFormat="1" ht="15" customHeight="1">
      <c r="A3" s="2" t="s">
        <v>175</v>
      </c>
      <c r="B3" s="2"/>
      <c r="C3" s="2"/>
      <c r="D3" s="2"/>
    </row>
    <row r="4" ht="13.5" customHeight="1"/>
    <row r="5" spans="1:4" ht="12.75">
      <c r="A5" s="4" t="s">
        <v>176</v>
      </c>
      <c r="B5" s="4"/>
      <c r="C5" s="4"/>
      <c r="D5" s="4"/>
    </row>
    <row r="6" spans="1:4" ht="12.75">
      <c r="A6" s="4" t="s">
        <v>4</v>
      </c>
      <c r="B6" s="4"/>
      <c r="C6" s="4"/>
      <c r="D6" s="4"/>
    </row>
    <row r="7" spans="1:5" ht="12.75">
      <c r="A7" s="4" t="s">
        <v>5</v>
      </c>
      <c r="B7" s="4"/>
      <c r="C7" s="4"/>
      <c r="D7" s="4"/>
      <c r="E7" s="4"/>
    </row>
    <row r="8" spans="1:5" ht="12.75">
      <c r="A8" s="4" t="s">
        <v>177</v>
      </c>
      <c r="B8" s="4"/>
      <c r="C8" s="4"/>
      <c r="D8" s="4"/>
      <c r="E8" s="4"/>
    </row>
    <row r="9" spans="1:4" ht="12.75" customHeight="1">
      <c r="A9" s="100"/>
      <c r="B9" s="100"/>
      <c r="C9" s="100"/>
      <c r="D9" s="101"/>
    </row>
    <row r="10" spans="1:4" ht="80.25" customHeight="1">
      <c r="A10" s="102" t="s">
        <v>178</v>
      </c>
      <c r="B10" s="102"/>
      <c r="C10" s="102"/>
      <c r="D10" s="102"/>
    </row>
    <row r="12" spans="1:4" s="106" customFormat="1" ht="12.75">
      <c r="A12" s="103" t="s">
        <v>179</v>
      </c>
      <c r="B12" s="8" t="s">
        <v>180</v>
      </c>
      <c r="C12" s="104" t="s">
        <v>181</v>
      </c>
      <c r="D12" s="105" t="s">
        <v>133</v>
      </c>
    </row>
    <row r="13" spans="1:4" s="12" customFormat="1" ht="17.25" customHeight="1">
      <c r="A13" s="107" t="s">
        <v>182</v>
      </c>
      <c r="B13" s="108"/>
      <c r="C13" s="109"/>
      <c r="D13" s="110">
        <f>SUM(D14+D20+D24+D31+D34+D38+D42+D46+D53+D59+D63+D68+D69+D70+D75)</f>
        <v>31626.5</v>
      </c>
    </row>
    <row r="14" spans="1:4" s="65" customFormat="1" ht="16.5" customHeight="1">
      <c r="A14" s="111" t="s">
        <v>183</v>
      </c>
      <c r="B14" s="112"/>
      <c r="C14" s="112"/>
      <c r="D14" s="113">
        <f>D15</f>
        <v>202.5</v>
      </c>
    </row>
    <row r="15" spans="1:4" s="65" customFormat="1" ht="20.25" customHeight="1">
      <c r="A15" s="114" t="s">
        <v>146</v>
      </c>
      <c r="B15" s="115"/>
      <c r="C15" s="115"/>
      <c r="D15" s="116">
        <f>D16</f>
        <v>202.5</v>
      </c>
    </row>
    <row r="16" spans="1:4" s="65" customFormat="1" ht="33.75" customHeight="1">
      <c r="A16" s="117" t="s">
        <v>184</v>
      </c>
      <c r="B16" s="118" t="s">
        <v>185</v>
      </c>
      <c r="C16" s="119"/>
      <c r="D16" s="120">
        <f>D17</f>
        <v>202.5</v>
      </c>
    </row>
    <row r="17" spans="1:7" s="65" customFormat="1" ht="12.75">
      <c r="A17" s="121" t="s">
        <v>186</v>
      </c>
      <c r="B17" s="118" t="s">
        <v>187</v>
      </c>
      <c r="C17" s="122"/>
      <c r="D17" s="123">
        <f>D18+D19</f>
        <v>202.5</v>
      </c>
      <c r="G17" s="124"/>
    </row>
    <row r="18" spans="1:4" s="65" customFormat="1" ht="78" customHeight="1">
      <c r="A18" s="125" t="s">
        <v>188</v>
      </c>
      <c r="B18" s="118" t="s">
        <v>187</v>
      </c>
      <c r="C18" s="122" t="s">
        <v>189</v>
      </c>
      <c r="D18" s="123">
        <v>189.5</v>
      </c>
    </row>
    <row r="19" spans="1:4" s="12" customFormat="1" ht="30" customHeight="1">
      <c r="A19" s="126" t="s">
        <v>190</v>
      </c>
      <c r="B19" s="118" t="s">
        <v>187</v>
      </c>
      <c r="C19" s="122" t="s">
        <v>191</v>
      </c>
      <c r="D19" s="123">
        <v>13</v>
      </c>
    </row>
    <row r="20" spans="1:4" s="65" customFormat="1" ht="12.75">
      <c r="A20" s="127" t="s">
        <v>137</v>
      </c>
      <c r="B20" s="128"/>
      <c r="C20" s="128"/>
      <c r="D20" s="129">
        <f>D21</f>
        <v>987.4</v>
      </c>
    </row>
    <row r="21" spans="1:4" s="65" customFormat="1" ht="12.75">
      <c r="A21" s="130" t="s">
        <v>192</v>
      </c>
      <c r="B21" s="118" t="s">
        <v>193</v>
      </c>
      <c r="C21" s="118"/>
      <c r="D21" s="131">
        <v>987.4</v>
      </c>
    </row>
    <row r="22" spans="1:4" s="65" customFormat="1" ht="21" customHeight="1">
      <c r="A22" s="125" t="s">
        <v>194</v>
      </c>
      <c r="B22" s="118" t="s">
        <v>195</v>
      </c>
      <c r="C22" s="118"/>
      <c r="D22" s="131">
        <v>987.4</v>
      </c>
    </row>
    <row r="23" spans="1:4" s="65" customFormat="1" ht="12.75">
      <c r="A23" s="125" t="s">
        <v>188</v>
      </c>
      <c r="B23" s="118" t="s">
        <v>195</v>
      </c>
      <c r="C23" s="118" t="s">
        <v>189</v>
      </c>
      <c r="D23" s="131">
        <v>987.4</v>
      </c>
    </row>
    <row r="24" spans="1:4" s="65" customFormat="1" ht="18" customHeight="1">
      <c r="A24" s="132" t="s">
        <v>196</v>
      </c>
      <c r="B24" s="128"/>
      <c r="C24" s="128"/>
      <c r="D24" s="129">
        <f>D25</f>
        <v>3995.3</v>
      </c>
    </row>
    <row r="25" spans="1:4" s="65" customFormat="1" ht="15.75" customHeight="1">
      <c r="A25" s="133" t="s">
        <v>197</v>
      </c>
      <c r="B25" s="118" t="s">
        <v>198</v>
      </c>
      <c r="C25" s="118"/>
      <c r="D25" s="131">
        <f>D26</f>
        <v>3995.3</v>
      </c>
    </row>
    <row r="26" spans="1:4" s="12" customFormat="1" ht="32.25" customHeight="1">
      <c r="A26" s="133" t="s">
        <v>199</v>
      </c>
      <c r="B26" s="118" t="s">
        <v>200</v>
      </c>
      <c r="C26" s="118"/>
      <c r="D26" s="131">
        <f>D27+D28+D30+D29</f>
        <v>3995.3</v>
      </c>
    </row>
    <row r="27" spans="1:4" s="12" customFormat="1" ht="32.25" customHeight="1">
      <c r="A27" s="125" t="s">
        <v>188</v>
      </c>
      <c r="B27" s="118" t="s">
        <v>200</v>
      </c>
      <c r="C27" s="118" t="s">
        <v>189</v>
      </c>
      <c r="D27" s="131">
        <v>3585.3</v>
      </c>
    </row>
    <row r="28" spans="1:4" s="12" customFormat="1" ht="12.75">
      <c r="A28" s="126" t="s">
        <v>190</v>
      </c>
      <c r="B28" s="118" t="s">
        <v>200</v>
      </c>
      <c r="C28" s="118" t="s">
        <v>191</v>
      </c>
      <c r="D28" s="131">
        <v>238.5</v>
      </c>
    </row>
    <row r="29" spans="1:4" s="12" customFormat="1" ht="12.75">
      <c r="A29" s="134" t="s">
        <v>201</v>
      </c>
      <c r="B29" s="135" t="s">
        <v>200</v>
      </c>
      <c r="C29" s="118" t="s">
        <v>202</v>
      </c>
      <c r="D29" s="131">
        <v>139.5</v>
      </c>
    </row>
    <row r="30" spans="1:4" s="65" customFormat="1" ht="26.25" customHeight="1">
      <c r="A30" s="134" t="s">
        <v>201</v>
      </c>
      <c r="B30" s="135" t="s">
        <v>200</v>
      </c>
      <c r="C30" s="118" t="s">
        <v>203</v>
      </c>
      <c r="D30" s="131">
        <v>32</v>
      </c>
    </row>
    <row r="31" spans="1:4" s="65" customFormat="1" ht="12.75">
      <c r="A31" s="136" t="s">
        <v>204</v>
      </c>
      <c r="B31" s="137" t="s">
        <v>205</v>
      </c>
      <c r="C31" s="137"/>
      <c r="D31" s="138">
        <f>D32</f>
        <v>33</v>
      </c>
    </row>
    <row r="32" spans="1:4" s="65" customFormat="1" ht="12.75">
      <c r="A32" s="139" t="s">
        <v>206</v>
      </c>
      <c r="B32" s="118" t="s">
        <v>207</v>
      </c>
      <c r="C32" s="140"/>
      <c r="D32" s="120">
        <f>D33</f>
        <v>33</v>
      </c>
    </row>
    <row r="33" spans="1:4" s="65" customFormat="1" ht="12.75">
      <c r="A33" s="141" t="s">
        <v>190</v>
      </c>
      <c r="B33" s="135" t="s">
        <v>207</v>
      </c>
      <c r="C33" s="135" t="s">
        <v>191</v>
      </c>
      <c r="D33" s="142">
        <v>33</v>
      </c>
    </row>
    <row r="34" spans="1:4" s="65" customFormat="1" ht="12.75">
      <c r="A34" s="143" t="s">
        <v>141</v>
      </c>
      <c r="B34" s="128"/>
      <c r="C34" s="128"/>
      <c r="D34" s="129">
        <f>D35</f>
        <v>50</v>
      </c>
    </row>
    <row r="35" spans="1:4" s="65" customFormat="1" ht="54" customHeight="1">
      <c r="A35" s="144" t="s">
        <v>208</v>
      </c>
      <c r="B35" s="145" t="s">
        <v>209</v>
      </c>
      <c r="C35" s="145"/>
      <c r="D35" s="146">
        <f>D36</f>
        <v>50</v>
      </c>
    </row>
    <row r="36" spans="1:4" s="12" customFormat="1" ht="29.25" customHeight="1">
      <c r="A36" s="133" t="s">
        <v>210</v>
      </c>
      <c r="B36" s="118" t="s">
        <v>211</v>
      </c>
      <c r="C36" s="118"/>
      <c r="D36" s="131">
        <f>D37</f>
        <v>50</v>
      </c>
    </row>
    <row r="37" spans="1:4" s="65" customFormat="1" ht="12.75">
      <c r="A37" s="134" t="s">
        <v>201</v>
      </c>
      <c r="B37" s="118" t="s">
        <v>211</v>
      </c>
      <c r="C37" s="118" t="s">
        <v>203</v>
      </c>
      <c r="D37" s="131">
        <v>50</v>
      </c>
    </row>
    <row r="38" spans="1:4" s="65" customFormat="1" ht="12.75">
      <c r="A38" s="147" t="s">
        <v>163</v>
      </c>
      <c r="B38" s="148"/>
      <c r="C38" s="148"/>
      <c r="D38" s="149">
        <v>53.3</v>
      </c>
    </row>
    <row r="39" spans="1:4" s="65" customFormat="1" ht="12.75">
      <c r="A39" s="150" t="s">
        <v>212</v>
      </c>
      <c r="B39" s="151" t="s">
        <v>213</v>
      </c>
      <c r="C39" s="152"/>
      <c r="D39" s="153"/>
    </row>
    <row r="40" spans="1:4" s="65" customFormat="1" ht="57.75" customHeight="1">
      <c r="A40" s="154" t="s">
        <v>214</v>
      </c>
      <c r="B40" s="151" t="s">
        <v>213</v>
      </c>
      <c r="C40" s="152"/>
      <c r="D40" s="153">
        <f>SUM(D41)</f>
        <v>53.3</v>
      </c>
    </row>
    <row r="41" spans="1:4" s="65" customFormat="1" ht="32.25" customHeight="1">
      <c r="A41" s="155" t="s">
        <v>215</v>
      </c>
      <c r="B41" s="156" t="s">
        <v>213</v>
      </c>
      <c r="C41" s="151" t="s">
        <v>202</v>
      </c>
      <c r="D41" s="157">
        <v>53.3</v>
      </c>
    </row>
    <row r="42" spans="1:4" s="65" customFormat="1" ht="12.75">
      <c r="A42" s="158" t="s">
        <v>216</v>
      </c>
      <c r="B42" s="115"/>
      <c r="C42" s="128"/>
      <c r="D42" s="129">
        <f>D43</f>
        <v>5</v>
      </c>
    </row>
    <row r="43" spans="1:4" s="65" customFormat="1" ht="12.75">
      <c r="A43" s="130" t="s">
        <v>217</v>
      </c>
      <c r="B43" s="122" t="s">
        <v>218</v>
      </c>
      <c r="C43" s="118"/>
      <c r="D43" s="131">
        <f>D44</f>
        <v>5</v>
      </c>
    </row>
    <row r="44" spans="1:4" s="65" customFormat="1" ht="45" customHeight="1">
      <c r="A44" s="130" t="s">
        <v>219</v>
      </c>
      <c r="B44" s="122" t="s">
        <v>220</v>
      </c>
      <c r="C44" s="118"/>
      <c r="D44" s="131">
        <f>D45</f>
        <v>5</v>
      </c>
    </row>
    <row r="45" spans="1:4" s="65" customFormat="1" ht="12.75">
      <c r="A45" s="126" t="s">
        <v>190</v>
      </c>
      <c r="B45" s="122" t="s">
        <v>220</v>
      </c>
      <c r="C45" s="118" t="s">
        <v>191</v>
      </c>
      <c r="D45" s="131">
        <v>5</v>
      </c>
    </row>
    <row r="46" spans="1:4" s="65" customFormat="1" ht="12.75">
      <c r="A46" s="159" t="s">
        <v>221</v>
      </c>
      <c r="B46" s="148"/>
      <c r="C46" s="148"/>
      <c r="D46" s="149">
        <f>SUM(D47)</f>
        <v>338</v>
      </c>
    </row>
    <row r="47" spans="1:4" s="65" customFormat="1" ht="12.75">
      <c r="A47" s="160" t="s">
        <v>159</v>
      </c>
      <c r="B47" s="161"/>
      <c r="C47" s="161"/>
      <c r="D47" s="162">
        <f>D48</f>
        <v>338</v>
      </c>
    </row>
    <row r="48" spans="1:4" s="65" customFormat="1" ht="22.5" customHeight="1">
      <c r="A48" s="163" t="s">
        <v>222</v>
      </c>
      <c r="B48" s="118" t="s">
        <v>223</v>
      </c>
      <c r="C48" s="118"/>
      <c r="D48" s="131">
        <f>SUM(D50:D51)</f>
        <v>338</v>
      </c>
    </row>
    <row r="49" spans="1:4" s="65" customFormat="1" ht="12.75">
      <c r="A49" s="163" t="s">
        <v>224</v>
      </c>
      <c r="B49" s="118" t="s">
        <v>225</v>
      </c>
      <c r="C49" s="118"/>
      <c r="D49" s="131">
        <f>D50</f>
        <v>10</v>
      </c>
    </row>
    <row r="50" spans="1:4" s="65" customFormat="1" ht="27" customHeight="1">
      <c r="A50" s="126" t="s">
        <v>190</v>
      </c>
      <c r="B50" s="118" t="s">
        <v>225</v>
      </c>
      <c r="C50" s="118" t="s">
        <v>191</v>
      </c>
      <c r="D50" s="131">
        <v>10</v>
      </c>
    </row>
    <row r="51" spans="1:4" s="65" customFormat="1" ht="12.75">
      <c r="A51" s="163" t="s">
        <v>226</v>
      </c>
      <c r="B51" s="118" t="s">
        <v>227</v>
      </c>
      <c r="C51" s="118"/>
      <c r="D51" s="131">
        <f>D52</f>
        <v>328</v>
      </c>
    </row>
    <row r="52" spans="1:4" s="65" customFormat="1" ht="12.75">
      <c r="A52" s="126" t="s">
        <v>190</v>
      </c>
      <c r="B52" s="118" t="s">
        <v>227</v>
      </c>
      <c r="C52" s="118" t="s">
        <v>191</v>
      </c>
      <c r="D52" s="131">
        <v>328</v>
      </c>
    </row>
    <row r="53" spans="1:4" s="65" customFormat="1" ht="12.75">
      <c r="A53" s="111" t="s">
        <v>153</v>
      </c>
      <c r="B53" s="112"/>
      <c r="C53" s="112"/>
      <c r="D53" s="113">
        <f>SUM(D54+D58)</f>
        <v>14470.599999999999</v>
      </c>
    </row>
    <row r="54" spans="1:4" s="65" customFormat="1" ht="12.75">
      <c r="A54" s="164" t="s">
        <v>154</v>
      </c>
      <c r="B54" s="165"/>
      <c r="C54" s="166"/>
      <c r="D54" s="167">
        <f>D55</f>
        <v>3485.2</v>
      </c>
    </row>
    <row r="55" spans="1:4" s="65" customFormat="1" ht="12.75">
      <c r="A55" s="168" t="s">
        <v>222</v>
      </c>
      <c r="B55" s="118" t="s">
        <v>223</v>
      </c>
      <c r="C55" s="119"/>
      <c r="D55" s="120">
        <f>D56</f>
        <v>3485.2</v>
      </c>
    </row>
    <row r="56" spans="1:4" s="65" customFormat="1" ht="12.75">
      <c r="A56" s="125" t="s">
        <v>228</v>
      </c>
      <c r="B56" s="118" t="s">
        <v>229</v>
      </c>
      <c r="C56" s="122"/>
      <c r="D56" s="123">
        <f>D57</f>
        <v>3485.2</v>
      </c>
    </row>
    <row r="57" spans="1:4" s="65" customFormat="1" ht="12.75">
      <c r="A57" s="126" t="s">
        <v>190</v>
      </c>
      <c r="B57" s="118" t="s">
        <v>229</v>
      </c>
      <c r="C57" s="122" t="s">
        <v>191</v>
      </c>
      <c r="D57" s="123">
        <v>3485.2</v>
      </c>
    </row>
    <row r="58" spans="1:4" s="65" customFormat="1" ht="12.75">
      <c r="A58" s="169" t="s">
        <v>230</v>
      </c>
      <c r="B58" s="170" t="s">
        <v>231</v>
      </c>
      <c r="C58" s="171" t="s">
        <v>232</v>
      </c>
      <c r="D58" s="172">
        <v>10985.4</v>
      </c>
    </row>
    <row r="59" spans="1:4" s="65" customFormat="1" ht="12.75">
      <c r="A59" s="173" t="s">
        <v>160</v>
      </c>
      <c r="B59" s="174"/>
      <c r="C59" s="174"/>
      <c r="D59" s="175">
        <f>D60</f>
        <v>295</v>
      </c>
    </row>
    <row r="60" spans="1:4" s="65" customFormat="1" ht="12.75">
      <c r="A60" s="81" t="s">
        <v>162</v>
      </c>
      <c r="B60" s="161"/>
      <c r="C60" s="161"/>
      <c r="D60" s="162">
        <f>D61</f>
        <v>295</v>
      </c>
    </row>
    <row r="61" spans="1:4" s="65" customFormat="1" ht="12.75">
      <c r="A61" s="176" t="s">
        <v>233</v>
      </c>
      <c r="B61" s="118" t="s">
        <v>234</v>
      </c>
      <c r="C61" s="118"/>
      <c r="D61" s="131">
        <f>D62</f>
        <v>295</v>
      </c>
    </row>
    <row r="62" spans="1:4" s="65" customFormat="1" ht="12.75">
      <c r="A62" s="125" t="s">
        <v>235</v>
      </c>
      <c r="B62" s="118" t="s">
        <v>234</v>
      </c>
      <c r="C62" s="118" t="s">
        <v>191</v>
      </c>
      <c r="D62" s="131">
        <v>295</v>
      </c>
    </row>
    <row r="63" spans="1:4" s="65" customFormat="1" ht="21.75" customHeight="1">
      <c r="A63" s="177" t="s">
        <v>236</v>
      </c>
      <c r="B63" s="115"/>
      <c r="C63" s="128"/>
      <c r="D63" s="129">
        <v>766.9</v>
      </c>
    </row>
    <row r="64" spans="1:4" s="65" customFormat="1" ht="12.75">
      <c r="A64" s="178" t="s">
        <v>222</v>
      </c>
      <c r="B64" s="118" t="s">
        <v>223</v>
      </c>
      <c r="C64" s="118"/>
      <c r="D64" s="131">
        <v>766.9</v>
      </c>
    </row>
    <row r="65" spans="1:4" s="65" customFormat="1" ht="12.75">
      <c r="A65" s="178" t="s">
        <v>233</v>
      </c>
      <c r="B65" s="118" t="s">
        <v>234</v>
      </c>
      <c r="C65" s="118"/>
      <c r="D65" s="131">
        <v>766.9</v>
      </c>
    </row>
    <row r="66" spans="1:4" s="65" customFormat="1" ht="12.75">
      <c r="A66" s="126" t="s">
        <v>190</v>
      </c>
      <c r="B66" s="118" t="s">
        <v>234</v>
      </c>
      <c r="C66" s="118" t="s">
        <v>191</v>
      </c>
      <c r="D66" s="131">
        <v>766.9</v>
      </c>
    </row>
    <row r="67" spans="1:4" s="65" customFormat="1" ht="12.75">
      <c r="A67" s="125" t="s">
        <v>201</v>
      </c>
      <c r="B67" s="118" t="s">
        <v>234</v>
      </c>
      <c r="C67" s="118" t="s">
        <v>203</v>
      </c>
      <c r="D67" s="146">
        <v>0</v>
      </c>
    </row>
    <row r="68" spans="1:4" s="65" customFormat="1" ht="12.75">
      <c r="A68" s="179" t="s">
        <v>155</v>
      </c>
      <c r="B68" s="180" t="s">
        <v>234</v>
      </c>
      <c r="C68" s="180" t="s">
        <v>191</v>
      </c>
      <c r="D68" s="181">
        <v>1</v>
      </c>
    </row>
    <row r="69" spans="1:4" s="65" customFormat="1" ht="12.75">
      <c r="A69" s="182" t="s">
        <v>237</v>
      </c>
      <c r="B69" s="183" t="s">
        <v>238</v>
      </c>
      <c r="C69" s="180" t="s">
        <v>239</v>
      </c>
      <c r="D69" s="181">
        <v>10247.5</v>
      </c>
    </row>
    <row r="70" spans="1:4" s="65" customFormat="1" ht="12.75">
      <c r="A70" s="147" t="s">
        <v>163</v>
      </c>
      <c r="B70" s="148"/>
      <c r="C70" s="148"/>
      <c r="D70" s="149">
        <v>155.2</v>
      </c>
    </row>
    <row r="71" spans="1:4" s="65" customFormat="1" ht="24" customHeight="1">
      <c r="A71" s="164" t="s">
        <v>166</v>
      </c>
      <c r="B71" s="184"/>
      <c r="C71" s="185"/>
      <c r="D71" s="162">
        <f>SUM(D72)</f>
        <v>155.2</v>
      </c>
    </row>
    <row r="72" spans="1:4" s="65" customFormat="1" ht="12.75">
      <c r="A72" s="125" t="s">
        <v>240</v>
      </c>
      <c r="B72" s="151" t="s">
        <v>241</v>
      </c>
      <c r="C72" s="151"/>
      <c r="D72" s="131">
        <f>D73</f>
        <v>155.2</v>
      </c>
    </row>
    <row r="73" spans="1:4" s="65" customFormat="1" ht="12.75">
      <c r="A73" s="125" t="s">
        <v>242</v>
      </c>
      <c r="B73" s="151" t="s">
        <v>243</v>
      </c>
      <c r="C73" s="151"/>
      <c r="D73" s="131">
        <f>D74</f>
        <v>155.2</v>
      </c>
    </row>
    <row r="74" spans="1:4" s="65" customFormat="1" ht="12.75">
      <c r="A74" s="186" t="s">
        <v>215</v>
      </c>
      <c r="B74" s="151" t="s">
        <v>243</v>
      </c>
      <c r="C74" s="151" t="s">
        <v>202</v>
      </c>
      <c r="D74" s="131">
        <v>155.2</v>
      </c>
    </row>
    <row r="75" spans="1:4" s="65" customFormat="1" ht="12.75">
      <c r="A75" s="187" t="s">
        <v>148</v>
      </c>
      <c r="B75" s="188"/>
      <c r="C75" s="148"/>
      <c r="D75" s="149">
        <f>SUM(D76)</f>
        <v>25.8</v>
      </c>
    </row>
    <row r="76" spans="1:4" s="65" customFormat="1" ht="12.75">
      <c r="A76" s="189" t="s">
        <v>244</v>
      </c>
      <c r="B76" s="161"/>
      <c r="C76" s="118"/>
      <c r="D76" s="131">
        <f>D77</f>
        <v>25.8</v>
      </c>
    </row>
    <row r="77" spans="1:4" s="65" customFormat="1" ht="12.75">
      <c r="A77" s="190" t="s">
        <v>245</v>
      </c>
      <c r="B77" s="122" t="s">
        <v>246</v>
      </c>
      <c r="C77" s="161"/>
      <c r="D77" s="162">
        <f>SUM(D78+D79+D80)</f>
        <v>25.8</v>
      </c>
    </row>
    <row r="78" spans="1:4" s="65" customFormat="1" ht="12.75">
      <c r="A78" s="189" t="s">
        <v>247</v>
      </c>
      <c r="B78" s="122" t="s">
        <v>248</v>
      </c>
      <c r="C78" s="118"/>
      <c r="D78" s="131">
        <v>2</v>
      </c>
    </row>
    <row r="79" spans="1:4" s="65" customFormat="1" ht="12.75">
      <c r="A79" s="126" t="s">
        <v>249</v>
      </c>
      <c r="B79" s="122" t="s">
        <v>248</v>
      </c>
      <c r="C79" s="118" t="s">
        <v>191</v>
      </c>
      <c r="D79" s="131">
        <v>20</v>
      </c>
    </row>
    <row r="80" spans="1:4" s="65" customFormat="1" ht="12.75">
      <c r="A80" s="126" t="s">
        <v>190</v>
      </c>
      <c r="B80" s="122" t="s">
        <v>248</v>
      </c>
      <c r="C80" s="118" t="s">
        <v>191</v>
      </c>
      <c r="D80" s="131">
        <v>3.8</v>
      </c>
    </row>
    <row r="81" spans="1:4" s="65" customFormat="1" ht="12.75">
      <c r="A81" s="189" t="s">
        <v>250</v>
      </c>
      <c r="B81" s="122" t="s">
        <v>251</v>
      </c>
      <c r="C81" s="118"/>
      <c r="D81" s="131">
        <f>D82</f>
        <v>3.8</v>
      </c>
    </row>
    <row r="82" spans="1:4" s="65" customFormat="1" ht="12.75">
      <c r="A82" s="126" t="s">
        <v>190</v>
      </c>
      <c r="B82" s="122" t="s">
        <v>251</v>
      </c>
      <c r="C82" s="118" t="s">
        <v>191</v>
      </c>
      <c r="D82" s="131">
        <v>3.8</v>
      </c>
    </row>
    <row r="83" s="65" customFormat="1" ht="12.75">
      <c r="D83" s="124"/>
    </row>
    <row r="84" s="65" customFormat="1" ht="12.75">
      <c r="D84" s="124"/>
    </row>
    <row r="85" s="65" customFormat="1" ht="12.75">
      <c r="D85" s="124"/>
    </row>
    <row r="86" s="65" customFormat="1" ht="12.75">
      <c r="D86" s="124"/>
    </row>
    <row r="87" s="65" customFormat="1" ht="12.75">
      <c r="D87" s="124"/>
    </row>
    <row r="88" s="65" customFormat="1" ht="12.75">
      <c r="D88" s="124"/>
    </row>
    <row r="89" s="65" customFormat="1" ht="12.75">
      <c r="D89" s="124"/>
    </row>
    <row r="90" s="65" customFormat="1" ht="12.75">
      <c r="D90" s="124"/>
    </row>
    <row r="91" s="65" customFormat="1" ht="12.75">
      <c r="D91" s="124"/>
    </row>
    <row r="92" s="65" customFormat="1" ht="12.75">
      <c r="D92" s="124"/>
    </row>
    <row r="93" s="65" customFormat="1" ht="12.75">
      <c r="D93" s="124"/>
    </row>
    <row r="94" s="65" customFormat="1" ht="12.75">
      <c r="D94" s="124"/>
    </row>
    <row r="95" s="65" customFormat="1" ht="12.75">
      <c r="D95" s="124"/>
    </row>
    <row r="96" s="65" customFormat="1" ht="12.75">
      <c r="D96" s="124"/>
    </row>
    <row r="97" s="65" customFormat="1" ht="12.75">
      <c r="D97" s="124"/>
    </row>
    <row r="98" s="65" customFormat="1" ht="12.75">
      <c r="D98" s="124"/>
    </row>
    <row r="99" s="65" customFormat="1" ht="12.75">
      <c r="D99" s="124"/>
    </row>
    <row r="100" s="65" customFormat="1" ht="12.75">
      <c r="D100" s="124"/>
    </row>
    <row r="101" s="65" customFormat="1" ht="12.75">
      <c r="D101" s="124"/>
    </row>
    <row r="102" s="65" customFormat="1" ht="12.75">
      <c r="D102" s="124"/>
    </row>
    <row r="103" s="65" customFormat="1" ht="12.75">
      <c r="D103" s="124"/>
    </row>
    <row r="104" s="65" customFormat="1" ht="12.75">
      <c r="D104" s="124"/>
    </row>
    <row r="105" s="65" customFormat="1" ht="12.75">
      <c r="D105" s="124"/>
    </row>
    <row r="106" s="65" customFormat="1" ht="12.75">
      <c r="D106" s="124"/>
    </row>
    <row r="107" s="65" customFormat="1" ht="12.75">
      <c r="D107" s="124"/>
    </row>
    <row r="108" s="65" customFormat="1" ht="12.75">
      <c r="D108" s="124"/>
    </row>
    <row r="109" s="65" customFormat="1" ht="12.75">
      <c r="D109" s="124"/>
    </row>
    <row r="110" s="65" customFormat="1" ht="12.75">
      <c r="D110" s="124"/>
    </row>
    <row r="111" s="65" customFormat="1" ht="12.75">
      <c r="D111" s="124"/>
    </row>
    <row r="112" s="65" customFormat="1" ht="12.75">
      <c r="D112" s="124"/>
    </row>
    <row r="113" s="65" customFormat="1" ht="12.75">
      <c r="D113" s="124"/>
    </row>
    <row r="114" s="65" customFormat="1" ht="12.75">
      <c r="D114" s="124"/>
    </row>
    <row r="115" s="65" customFormat="1" ht="12.75">
      <c r="D115" s="124"/>
    </row>
    <row r="116" s="65" customFormat="1" ht="12.75">
      <c r="D116" s="124"/>
    </row>
    <row r="117" s="65" customFormat="1" ht="12.75">
      <c r="D117" s="124"/>
    </row>
    <row r="118" s="65" customFormat="1" ht="12.75">
      <c r="D118" s="124"/>
    </row>
    <row r="119" s="65" customFormat="1" ht="12.75">
      <c r="D119" s="124"/>
    </row>
    <row r="120" s="65" customFormat="1" ht="12.75">
      <c r="D120" s="124"/>
    </row>
    <row r="121" s="65" customFormat="1" ht="12.75">
      <c r="D121" s="124"/>
    </row>
    <row r="122" s="65" customFormat="1" ht="12.75">
      <c r="D122" s="124"/>
    </row>
    <row r="123" s="65" customFormat="1" ht="12.75">
      <c r="D123" s="124"/>
    </row>
    <row r="124" s="65" customFormat="1" ht="12.75">
      <c r="D124" s="124"/>
    </row>
    <row r="125" s="65" customFormat="1" ht="12.75">
      <c r="D125" s="124"/>
    </row>
    <row r="126" s="65" customFormat="1" ht="12.75">
      <c r="D126" s="124"/>
    </row>
    <row r="127" s="65" customFormat="1" ht="12.75">
      <c r="D127" s="124"/>
    </row>
    <row r="128" s="65" customFormat="1" ht="12.75">
      <c r="D128" s="124"/>
    </row>
    <row r="129" s="65" customFormat="1" ht="12.75">
      <c r="D129" s="124"/>
    </row>
    <row r="130" s="65" customFormat="1" ht="12.75">
      <c r="D130" s="124"/>
    </row>
    <row r="131" s="65" customFormat="1" ht="12.75">
      <c r="D131" s="124"/>
    </row>
    <row r="132" s="65" customFormat="1" ht="12.75">
      <c r="D132" s="124"/>
    </row>
    <row r="133" s="65" customFormat="1" ht="12.75">
      <c r="D133" s="124"/>
    </row>
    <row r="134" s="65" customFormat="1" ht="12.75">
      <c r="D134" s="124"/>
    </row>
    <row r="135" s="65" customFormat="1" ht="12.75">
      <c r="D135" s="124"/>
    </row>
    <row r="136" s="65" customFormat="1" ht="12.75">
      <c r="D136" s="124"/>
    </row>
    <row r="137" s="65" customFormat="1" ht="12.75">
      <c r="D137" s="124"/>
    </row>
    <row r="138" s="65" customFormat="1" ht="12.75">
      <c r="D138" s="124"/>
    </row>
    <row r="139" s="65" customFormat="1" ht="12.75">
      <c r="D139" s="124"/>
    </row>
    <row r="140" s="65" customFormat="1" ht="12.75">
      <c r="D140" s="124"/>
    </row>
    <row r="141" s="65" customFormat="1" ht="12.75">
      <c r="D141" s="124"/>
    </row>
    <row r="142" s="65" customFormat="1" ht="12.75">
      <c r="D142" s="124"/>
    </row>
    <row r="143" s="65" customFormat="1" ht="12.75">
      <c r="D143" s="124"/>
    </row>
    <row r="144" s="65" customFormat="1" ht="12.75">
      <c r="D144" s="124"/>
    </row>
    <row r="145" s="65" customFormat="1" ht="12.75">
      <c r="D145" s="124"/>
    </row>
    <row r="146" s="65" customFormat="1" ht="12.75">
      <c r="D146" s="124"/>
    </row>
    <row r="147" s="65" customFormat="1" ht="12.75">
      <c r="D147" s="124"/>
    </row>
    <row r="148" s="65" customFormat="1" ht="12.75">
      <c r="D148" s="124"/>
    </row>
    <row r="149" s="65" customFormat="1" ht="12.75">
      <c r="D149" s="124"/>
    </row>
    <row r="150" s="65" customFormat="1" ht="12.75">
      <c r="D150" s="124"/>
    </row>
    <row r="151" s="65" customFormat="1" ht="12.75">
      <c r="D151" s="124"/>
    </row>
    <row r="152" s="65" customFormat="1" ht="12.75">
      <c r="D152" s="124"/>
    </row>
    <row r="153" s="65" customFormat="1" ht="12.75">
      <c r="D153" s="124"/>
    </row>
    <row r="154" s="65" customFormat="1" ht="12.75">
      <c r="D154" s="124"/>
    </row>
    <row r="155" s="65" customFormat="1" ht="12.75">
      <c r="D155" s="124"/>
    </row>
    <row r="156" s="65" customFormat="1" ht="12.75">
      <c r="D156" s="124"/>
    </row>
    <row r="157" s="65" customFormat="1" ht="12.75">
      <c r="D157" s="124"/>
    </row>
    <row r="158" s="65" customFormat="1" ht="12.75">
      <c r="D158" s="124"/>
    </row>
    <row r="159" s="65" customFormat="1" ht="12.75">
      <c r="D159" s="124"/>
    </row>
    <row r="160" s="65" customFormat="1" ht="12.75">
      <c r="D160" s="124"/>
    </row>
    <row r="161" s="65" customFormat="1" ht="12.75">
      <c r="D161" s="124"/>
    </row>
    <row r="162" s="65" customFormat="1" ht="12.75">
      <c r="D162" s="124"/>
    </row>
    <row r="163" s="65" customFormat="1" ht="12.75">
      <c r="D163" s="124"/>
    </row>
    <row r="164" s="65" customFormat="1" ht="12.75">
      <c r="D164" s="124"/>
    </row>
    <row r="165" s="65" customFormat="1" ht="12.75">
      <c r="D165" s="124"/>
    </row>
    <row r="166" s="65" customFormat="1" ht="12.75">
      <c r="D166" s="124"/>
    </row>
    <row r="167" s="65" customFormat="1" ht="12.75">
      <c r="D167" s="124"/>
    </row>
    <row r="168" s="65" customFormat="1" ht="12.75">
      <c r="D168" s="124"/>
    </row>
    <row r="169" s="65" customFormat="1" ht="12.75">
      <c r="D169" s="124"/>
    </row>
    <row r="170" s="65" customFormat="1" ht="12.75">
      <c r="D170" s="124"/>
    </row>
    <row r="171" s="65" customFormat="1" ht="12.75">
      <c r="D171" s="124"/>
    </row>
    <row r="172" s="65" customFormat="1" ht="12.75">
      <c r="D172" s="124"/>
    </row>
    <row r="173" s="65" customFormat="1" ht="12.75">
      <c r="D173" s="124"/>
    </row>
    <row r="174" s="65" customFormat="1" ht="12.75">
      <c r="D174" s="124"/>
    </row>
    <row r="175" s="65" customFormat="1" ht="12.75">
      <c r="D175" s="124"/>
    </row>
    <row r="176" s="65" customFormat="1" ht="12.75">
      <c r="D176" s="124"/>
    </row>
    <row r="177" s="65" customFormat="1" ht="12.75">
      <c r="D177" s="124"/>
    </row>
    <row r="178" s="65" customFormat="1" ht="12.75">
      <c r="D178" s="124"/>
    </row>
    <row r="179" s="65" customFormat="1" ht="12.75">
      <c r="D179" s="124"/>
    </row>
    <row r="180" s="65" customFormat="1" ht="12.75">
      <c r="D180" s="124"/>
    </row>
    <row r="181" s="65" customFormat="1" ht="12.75">
      <c r="D181" s="124"/>
    </row>
    <row r="182" s="65" customFormat="1" ht="12.75">
      <c r="D182" s="124"/>
    </row>
    <row r="183" s="65" customFormat="1" ht="12.75">
      <c r="D183" s="124"/>
    </row>
    <row r="184" s="65" customFormat="1" ht="12.75">
      <c r="D184" s="124"/>
    </row>
    <row r="185" s="65" customFormat="1" ht="12.75">
      <c r="D185" s="124"/>
    </row>
    <row r="186" s="65" customFormat="1" ht="12.75">
      <c r="D186" s="124"/>
    </row>
    <row r="187" s="65" customFormat="1" ht="12.75">
      <c r="D187" s="124"/>
    </row>
    <row r="188" s="65" customFormat="1" ht="12.75">
      <c r="D188" s="124"/>
    </row>
    <row r="189" s="65" customFormat="1" ht="12.75">
      <c r="D189" s="124"/>
    </row>
    <row r="190" s="65" customFormat="1" ht="12.75">
      <c r="D190" s="124"/>
    </row>
    <row r="191" s="65" customFormat="1" ht="12.75">
      <c r="D191" s="124"/>
    </row>
    <row r="192" s="65" customFormat="1" ht="12.75">
      <c r="D192" s="124"/>
    </row>
    <row r="193" s="65" customFormat="1" ht="12.75">
      <c r="D193" s="124"/>
    </row>
    <row r="194" s="65" customFormat="1" ht="12.75">
      <c r="D194" s="124"/>
    </row>
    <row r="195" s="65" customFormat="1" ht="12.75">
      <c r="D195" s="124"/>
    </row>
    <row r="196" s="65" customFormat="1" ht="12.75">
      <c r="D196" s="124"/>
    </row>
    <row r="197" s="65" customFormat="1" ht="12.75">
      <c r="D197" s="124"/>
    </row>
    <row r="198" s="65" customFormat="1" ht="12.75">
      <c r="D198" s="124"/>
    </row>
    <row r="199" s="65" customFormat="1" ht="12.75">
      <c r="D199" s="124"/>
    </row>
    <row r="200" s="65" customFormat="1" ht="12.75">
      <c r="D200" s="124"/>
    </row>
    <row r="201" s="65" customFormat="1" ht="12.75">
      <c r="D201" s="124"/>
    </row>
    <row r="202" s="65" customFormat="1" ht="12.75">
      <c r="D202" s="124"/>
    </row>
    <row r="203" s="65" customFormat="1" ht="12.75">
      <c r="D203" s="124"/>
    </row>
    <row r="204" s="65" customFormat="1" ht="12.75">
      <c r="D204" s="124"/>
    </row>
  </sheetData>
  <sheetProtection selectLockedCells="1" selectUnlockedCells="1"/>
  <mergeCells count="8">
    <mergeCell ref="A1:D1"/>
    <mergeCell ref="A2:D2"/>
    <mergeCell ref="A3:D3"/>
    <mergeCell ref="A5:D5"/>
    <mergeCell ref="A6:D6"/>
    <mergeCell ref="A7:E7"/>
    <mergeCell ref="A8:E8"/>
    <mergeCell ref="A10:D10"/>
  </mergeCells>
  <printOptions/>
  <pageMargins left="0.9840277777777777" right="0.39375" top="0.39375" bottom="0.39375" header="0.5118055555555555" footer="0.5118055555555555"/>
  <pageSetup horizontalDpi="300" verticalDpi="300" orientation="portrait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4"/>
  <sheetViews>
    <sheetView view="pageBreakPreview" zoomScaleSheetLayoutView="100" workbookViewId="0" topLeftCell="A1">
      <selection activeCell="G10" sqref="G10"/>
    </sheetView>
  </sheetViews>
  <sheetFormatPr defaultColWidth="9.140625" defaultRowHeight="15"/>
  <cols>
    <col min="1" max="1" width="50.140625" style="0" customWidth="1"/>
    <col min="2" max="2" width="15.421875" style="0" customWidth="1"/>
    <col min="3" max="3" width="14.140625" style="0" customWidth="1"/>
    <col min="4" max="4" width="16.00390625" style="99" customWidth="1"/>
    <col min="5" max="5" width="0" style="99" hidden="1" customWidth="1"/>
    <col min="6" max="6" width="16.00390625" style="99" customWidth="1"/>
  </cols>
  <sheetData>
    <row r="1" spans="1:6" s="1" customFormat="1" ht="15.75" customHeight="1">
      <c r="A1" s="2" t="s">
        <v>252</v>
      </c>
      <c r="B1" s="2"/>
      <c r="C1" s="2"/>
      <c r="D1" s="2"/>
      <c r="E1" s="2"/>
      <c r="F1" s="2"/>
    </row>
    <row r="2" spans="1:6" s="1" customFormat="1" ht="15" customHeight="1">
      <c r="A2" s="2" t="s">
        <v>1</v>
      </c>
      <c r="B2" s="2"/>
      <c r="C2" s="2"/>
      <c r="D2" s="2"/>
      <c r="E2" s="2"/>
      <c r="F2" s="2"/>
    </row>
    <row r="3" spans="1:6" s="1" customFormat="1" ht="15" customHeight="1">
      <c r="A3" s="2" t="s">
        <v>119</v>
      </c>
      <c r="B3" s="2"/>
      <c r="C3" s="2"/>
      <c r="D3" s="2"/>
      <c r="E3" s="2"/>
      <c r="F3" s="2"/>
    </row>
    <row r="4" ht="13.5" customHeight="1"/>
    <row r="5" spans="1:6" ht="12.75">
      <c r="A5" s="4" t="s">
        <v>253</v>
      </c>
      <c r="B5" s="4"/>
      <c r="C5" s="4"/>
      <c r="D5" s="4"/>
      <c r="E5" s="4"/>
      <c r="F5" s="4"/>
    </row>
    <row r="6" spans="1:6" ht="12.75">
      <c r="A6" s="4" t="s">
        <v>4</v>
      </c>
      <c r="B6" s="4"/>
      <c r="C6" s="4"/>
      <c r="D6" s="4"/>
      <c r="E6" s="4"/>
      <c r="F6" s="4"/>
    </row>
    <row r="7" spans="1:6" ht="12.75">
      <c r="A7" s="4" t="s">
        <v>5</v>
      </c>
      <c r="B7" s="4"/>
      <c r="C7" s="4"/>
      <c r="D7" s="4"/>
      <c r="E7" s="4"/>
      <c r="F7" s="4"/>
    </row>
    <row r="8" spans="1:6" ht="12.75">
      <c r="A8" s="4" t="s">
        <v>128</v>
      </c>
      <c r="B8" s="4"/>
      <c r="C8" s="4"/>
      <c r="D8" s="4"/>
      <c r="E8" s="4"/>
      <c r="F8" s="4"/>
    </row>
    <row r="9" spans="1:6" ht="12.75" customHeight="1">
      <c r="A9" s="100"/>
      <c r="B9" s="100"/>
      <c r="C9" s="100"/>
      <c r="D9" s="101"/>
      <c r="E9" s="101"/>
      <c r="F9" s="101"/>
    </row>
    <row r="10" spans="1:6" ht="80.25" customHeight="1">
      <c r="A10" s="102" t="s">
        <v>254</v>
      </c>
      <c r="B10" s="102"/>
      <c r="C10" s="102"/>
      <c r="D10" s="102"/>
      <c r="E10" s="102"/>
      <c r="F10" s="102"/>
    </row>
    <row r="12" spans="1:6" s="106" customFormat="1" ht="32.25" customHeight="1">
      <c r="A12" s="103" t="s">
        <v>179</v>
      </c>
      <c r="B12" s="8" t="s">
        <v>180</v>
      </c>
      <c r="C12" s="104" t="s">
        <v>181</v>
      </c>
      <c r="D12" s="105" t="s">
        <v>171</v>
      </c>
      <c r="E12" s="105" t="s">
        <v>172</v>
      </c>
      <c r="F12" s="105" t="s">
        <v>172</v>
      </c>
    </row>
    <row r="13" spans="1:6" s="12" customFormat="1" ht="17.25" customHeight="1">
      <c r="A13" s="107" t="s">
        <v>182</v>
      </c>
      <c r="B13" s="108"/>
      <c r="C13" s="109"/>
      <c r="D13" s="110">
        <f>SUM(D14+D20++D24+D30+D34+D38+D42+D47+D54+D59+D63+D68+D73+D81)</f>
        <v>8968.8</v>
      </c>
      <c r="E13" s="110">
        <f>SUM(E14+E20+E24+E30+E34+E38+E42+E47+E54+E59+E63+E68+E73+E81)</f>
        <v>9245.7</v>
      </c>
      <c r="F13" s="110">
        <f>SUM(F14+F20+F24+F30+F34+F38+F42+F47+F54+F59+F63+F68+F73+F81)</f>
        <v>9620</v>
      </c>
    </row>
    <row r="14" spans="1:6" s="65" customFormat="1" ht="16.5" customHeight="1">
      <c r="A14" s="111" t="s">
        <v>183</v>
      </c>
      <c r="B14" s="112"/>
      <c r="C14" s="112"/>
      <c r="D14" s="113">
        <f>D15</f>
        <v>206.6</v>
      </c>
      <c r="E14" s="113">
        <f>E15</f>
        <v>221</v>
      </c>
      <c r="F14" s="113">
        <f>F15</f>
        <v>221</v>
      </c>
    </row>
    <row r="15" spans="1:6" s="65" customFormat="1" ht="20.25" customHeight="1">
      <c r="A15" s="191" t="s">
        <v>146</v>
      </c>
      <c r="B15" s="165"/>
      <c r="C15" s="166"/>
      <c r="D15" s="167">
        <f>D16</f>
        <v>206.6</v>
      </c>
      <c r="E15" s="167">
        <f>E16</f>
        <v>221</v>
      </c>
      <c r="F15" s="167">
        <f>F16</f>
        <v>221</v>
      </c>
    </row>
    <row r="16" spans="1:6" s="65" customFormat="1" ht="33.75" customHeight="1">
      <c r="A16" s="117" t="s">
        <v>184</v>
      </c>
      <c r="B16" s="118" t="s">
        <v>185</v>
      </c>
      <c r="C16" s="119"/>
      <c r="D16" s="120">
        <f>D17</f>
        <v>206.6</v>
      </c>
      <c r="E16" s="120">
        <f>E17</f>
        <v>221</v>
      </c>
      <c r="F16" s="120">
        <f>F17</f>
        <v>221</v>
      </c>
    </row>
    <row r="17" spans="1:10" s="65" customFormat="1" ht="12.75">
      <c r="A17" s="121" t="s">
        <v>186</v>
      </c>
      <c r="B17" s="118" t="s">
        <v>187</v>
      </c>
      <c r="C17" s="122"/>
      <c r="D17" s="123">
        <f>D18+D19</f>
        <v>206.6</v>
      </c>
      <c r="E17" s="123">
        <f>E18+E19</f>
        <v>221</v>
      </c>
      <c r="F17" s="123">
        <f>F18+F19</f>
        <v>221</v>
      </c>
      <c r="J17" s="124"/>
    </row>
    <row r="18" spans="1:6" s="65" customFormat="1" ht="78" customHeight="1">
      <c r="A18" s="125" t="s">
        <v>188</v>
      </c>
      <c r="B18" s="118" t="s">
        <v>187</v>
      </c>
      <c r="C18" s="122" t="s">
        <v>189</v>
      </c>
      <c r="D18" s="123">
        <v>197.1</v>
      </c>
      <c r="E18" s="123">
        <v>205</v>
      </c>
      <c r="F18" s="123">
        <v>205</v>
      </c>
    </row>
    <row r="19" spans="1:6" s="12" customFormat="1" ht="30" customHeight="1">
      <c r="A19" s="126" t="s">
        <v>190</v>
      </c>
      <c r="B19" s="118" t="s">
        <v>187</v>
      </c>
      <c r="C19" s="122" t="s">
        <v>191</v>
      </c>
      <c r="D19" s="123">
        <v>9.5</v>
      </c>
      <c r="E19" s="123">
        <v>16</v>
      </c>
      <c r="F19" s="123">
        <v>16</v>
      </c>
    </row>
    <row r="20" spans="1:6" s="65" customFormat="1" ht="12.75">
      <c r="A20" s="192" t="s">
        <v>137</v>
      </c>
      <c r="B20" s="193"/>
      <c r="C20" s="193"/>
      <c r="D20" s="194">
        <f>D21</f>
        <v>997.2</v>
      </c>
      <c r="E20" s="194">
        <f>E21</f>
        <v>1007.2</v>
      </c>
      <c r="F20" s="194">
        <f>F21</f>
        <v>1007.2</v>
      </c>
    </row>
    <row r="21" spans="1:6" s="65" customFormat="1" ht="12.75">
      <c r="A21" s="130" t="s">
        <v>192</v>
      </c>
      <c r="B21" s="118" t="s">
        <v>193</v>
      </c>
      <c r="C21" s="118"/>
      <c r="D21" s="131">
        <f>D22</f>
        <v>997.2</v>
      </c>
      <c r="E21" s="131">
        <v>1007.2</v>
      </c>
      <c r="F21" s="131">
        <v>1007.2</v>
      </c>
    </row>
    <row r="22" spans="1:6" s="65" customFormat="1" ht="21" customHeight="1">
      <c r="A22" s="125" t="s">
        <v>194</v>
      </c>
      <c r="B22" s="118" t="s">
        <v>195</v>
      </c>
      <c r="C22" s="118"/>
      <c r="D22" s="131">
        <v>997.2</v>
      </c>
      <c r="E22" s="131">
        <v>1007.2</v>
      </c>
      <c r="F22" s="131">
        <v>1007.2</v>
      </c>
    </row>
    <row r="23" spans="1:6" s="65" customFormat="1" ht="69" customHeight="1">
      <c r="A23" s="125" t="s">
        <v>188</v>
      </c>
      <c r="B23" s="118" t="s">
        <v>195</v>
      </c>
      <c r="C23" s="118" t="s">
        <v>189</v>
      </c>
      <c r="D23" s="131">
        <v>997.2</v>
      </c>
      <c r="E23" s="131">
        <v>1007.2</v>
      </c>
      <c r="F23" s="131">
        <v>1007.2</v>
      </c>
    </row>
    <row r="24" spans="1:6" s="65" customFormat="1" ht="18" customHeight="1">
      <c r="A24" s="195" t="s">
        <v>196</v>
      </c>
      <c r="B24" s="193"/>
      <c r="C24" s="193"/>
      <c r="D24" s="194">
        <f>D25</f>
        <v>3621.2</v>
      </c>
      <c r="E24" s="194">
        <f>E25</f>
        <v>3632.6</v>
      </c>
      <c r="F24" s="194">
        <f>F25</f>
        <v>3632.6</v>
      </c>
    </row>
    <row r="25" spans="1:6" s="65" customFormat="1" ht="15.75" customHeight="1">
      <c r="A25" s="133" t="s">
        <v>197</v>
      </c>
      <c r="B25" s="118" t="s">
        <v>198</v>
      </c>
      <c r="C25" s="118"/>
      <c r="D25" s="131">
        <f>D26</f>
        <v>3621.2</v>
      </c>
      <c r="E25" s="131">
        <f>E26</f>
        <v>3632.6</v>
      </c>
      <c r="F25" s="131">
        <f>F26</f>
        <v>3632.6</v>
      </c>
    </row>
    <row r="26" spans="1:6" s="12" customFormat="1" ht="32.25" customHeight="1">
      <c r="A26" s="133" t="s">
        <v>199</v>
      </c>
      <c r="B26" s="118" t="s">
        <v>200</v>
      </c>
      <c r="C26" s="118"/>
      <c r="D26" s="131">
        <f>D27+D28+D29</f>
        <v>3621.2</v>
      </c>
      <c r="E26" s="131">
        <f>E27+E28+E29</f>
        <v>3632.6</v>
      </c>
      <c r="F26" s="131">
        <f>F27+F28+F29</f>
        <v>3632.6</v>
      </c>
    </row>
    <row r="27" spans="1:6" s="12" customFormat="1" ht="32.25" customHeight="1">
      <c r="A27" s="125" t="s">
        <v>188</v>
      </c>
      <c r="B27" s="118" t="s">
        <v>200</v>
      </c>
      <c r="C27" s="118" t="s">
        <v>189</v>
      </c>
      <c r="D27" s="131">
        <v>3621.2</v>
      </c>
      <c r="E27" s="131">
        <v>3632.6</v>
      </c>
      <c r="F27" s="131">
        <v>3632.6</v>
      </c>
    </row>
    <row r="28" spans="1:6" s="12" customFormat="1" ht="12.75">
      <c r="A28" s="126" t="s">
        <v>190</v>
      </c>
      <c r="B28" s="118" t="s">
        <v>200</v>
      </c>
      <c r="C28" s="118" t="s">
        <v>191</v>
      </c>
      <c r="D28" s="131">
        <v>0</v>
      </c>
      <c r="E28" s="131">
        <v>0</v>
      </c>
      <c r="F28" s="131">
        <v>0</v>
      </c>
    </row>
    <row r="29" spans="1:6" s="12" customFormat="1" ht="12.75">
      <c r="A29" s="125" t="s">
        <v>201</v>
      </c>
      <c r="B29" s="118" t="s">
        <v>200</v>
      </c>
      <c r="C29" s="118" t="s">
        <v>203</v>
      </c>
      <c r="D29" s="131">
        <v>0</v>
      </c>
      <c r="E29" s="131">
        <v>0</v>
      </c>
      <c r="F29" s="131">
        <v>0</v>
      </c>
    </row>
    <row r="30" spans="1:6" s="65" customFormat="1" ht="26.25" customHeight="1">
      <c r="A30" s="195" t="s">
        <v>236</v>
      </c>
      <c r="B30" s="193"/>
      <c r="C30" s="193"/>
      <c r="D30" s="194">
        <v>33</v>
      </c>
      <c r="E30" s="194">
        <v>33</v>
      </c>
      <c r="F30" s="194">
        <v>33</v>
      </c>
    </row>
    <row r="31" spans="1:6" s="65" customFormat="1" ht="12.75">
      <c r="A31" s="139" t="s">
        <v>204</v>
      </c>
      <c r="B31" s="118" t="s">
        <v>205</v>
      </c>
      <c r="C31" s="122"/>
      <c r="D31" s="123">
        <f>D32</f>
        <v>33</v>
      </c>
      <c r="E31" s="123">
        <f>E32</f>
        <v>33</v>
      </c>
      <c r="F31" s="123">
        <f>F32</f>
        <v>33</v>
      </c>
    </row>
    <row r="32" spans="1:6" s="65" customFormat="1" ht="12.75">
      <c r="A32" s="139" t="s">
        <v>206</v>
      </c>
      <c r="B32" s="118" t="s">
        <v>207</v>
      </c>
      <c r="C32" s="140"/>
      <c r="D32" s="120">
        <f>D33</f>
        <v>33</v>
      </c>
      <c r="E32" s="120">
        <f>E33</f>
        <v>33</v>
      </c>
      <c r="F32" s="120">
        <f>F33</f>
        <v>33</v>
      </c>
    </row>
    <row r="33" spans="1:6" s="65" customFormat="1" ht="12.75">
      <c r="A33" s="126" t="s">
        <v>190</v>
      </c>
      <c r="B33" s="118" t="s">
        <v>207</v>
      </c>
      <c r="C33" s="118" t="s">
        <v>191</v>
      </c>
      <c r="D33" s="120">
        <v>33</v>
      </c>
      <c r="E33" s="120">
        <v>33</v>
      </c>
      <c r="F33" s="120">
        <v>33</v>
      </c>
    </row>
    <row r="34" spans="1:6" s="65" customFormat="1" ht="12.75">
      <c r="A34" s="196" t="s">
        <v>141</v>
      </c>
      <c r="B34" s="193"/>
      <c r="C34" s="193"/>
      <c r="D34" s="194">
        <f>D35</f>
        <v>0</v>
      </c>
      <c r="E34" s="194">
        <f>E35</f>
        <v>0</v>
      </c>
      <c r="F34" s="194">
        <f>F35</f>
        <v>0</v>
      </c>
    </row>
    <row r="35" spans="1:6" s="65" customFormat="1" ht="54" customHeight="1">
      <c r="A35" s="133" t="s">
        <v>208</v>
      </c>
      <c r="B35" s="118" t="s">
        <v>209</v>
      </c>
      <c r="C35" s="118"/>
      <c r="D35" s="131">
        <f>D36</f>
        <v>0</v>
      </c>
      <c r="E35" s="131">
        <f>E36</f>
        <v>0</v>
      </c>
      <c r="F35" s="131">
        <f>F36</f>
        <v>0</v>
      </c>
    </row>
    <row r="36" spans="1:6" s="12" customFormat="1" ht="29.25" customHeight="1">
      <c r="A36" s="133" t="s">
        <v>210</v>
      </c>
      <c r="B36" s="118" t="s">
        <v>211</v>
      </c>
      <c r="C36" s="118"/>
      <c r="D36" s="131">
        <f>D37</f>
        <v>0</v>
      </c>
      <c r="E36" s="131">
        <f>E37</f>
        <v>0</v>
      </c>
      <c r="F36" s="131">
        <f>F37</f>
        <v>0</v>
      </c>
    </row>
    <row r="37" spans="1:6" s="65" customFormat="1" ht="12.75">
      <c r="A37" s="125" t="s">
        <v>201</v>
      </c>
      <c r="B37" s="118" t="s">
        <v>211</v>
      </c>
      <c r="C37" s="118" t="s">
        <v>203</v>
      </c>
      <c r="D37" s="131">
        <v>0</v>
      </c>
      <c r="E37" s="131">
        <v>0</v>
      </c>
      <c r="F37" s="131">
        <v>0</v>
      </c>
    </row>
    <row r="38" spans="1:6" s="65" customFormat="1" ht="12.75">
      <c r="A38" s="147" t="s">
        <v>163</v>
      </c>
      <c r="B38" s="148"/>
      <c r="C38" s="148"/>
      <c r="D38" s="149">
        <v>56.7</v>
      </c>
      <c r="E38" s="149">
        <v>57.6</v>
      </c>
      <c r="F38" s="149">
        <v>57.6</v>
      </c>
    </row>
    <row r="39" spans="1:6" s="65" customFormat="1" ht="12.75">
      <c r="A39" s="150" t="s">
        <v>212</v>
      </c>
      <c r="B39" s="151" t="s">
        <v>213</v>
      </c>
      <c r="C39" s="152"/>
      <c r="D39" s="153">
        <f>SUM(D41)</f>
        <v>56.7</v>
      </c>
      <c r="E39" s="153">
        <f>SUM(E41)</f>
        <v>57.6</v>
      </c>
      <c r="F39" s="153">
        <f>SUM(F41)</f>
        <v>57.6</v>
      </c>
    </row>
    <row r="40" spans="1:6" s="65" customFormat="1" ht="57.75" customHeight="1">
      <c r="A40" s="154" t="s">
        <v>214</v>
      </c>
      <c r="B40" s="151" t="s">
        <v>213</v>
      </c>
      <c r="C40" s="152"/>
      <c r="D40" s="153">
        <f>SUM(D41)</f>
        <v>56.7</v>
      </c>
      <c r="E40" s="153">
        <f>SUM(E41)</f>
        <v>57.6</v>
      </c>
      <c r="F40" s="153">
        <f>SUM(F41)</f>
        <v>57.6</v>
      </c>
    </row>
    <row r="41" spans="1:6" s="65" customFormat="1" ht="32.25" customHeight="1">
      <c r="A41" s="154" t="s">
        <v>215</v>
      </c>
      <c r="B41" s="151" t="s">
        <v>213</v>
      </c>
      <c r="C41" s="151" t="s">
        <v>202</v>
      </c>
      <c r="D41" s="153">
        <v>56.7</v>
      </c>
      <c r="E41" s="153">
        <v>57.6</v>
      </c>
      <c r="F41" s="153">
        <v>57.6</v>
      </c>
    </row>
    <row r="42" spans="1:6" s="65" customFormat="1" ht="12.75">
      <c r="A42" s="187" t="s">
        <v>148</v>
      </c>
      <c r="B42" s="148"/>
      <c r="C42" s="148"/>
      <c r="D42" s="149">
        <v>0</v>
      </c>
      <c r="E42" s="149">
        <v>0</v>
      </c>
      <c r="F42" s="149">
        <v>0</v>
      </c>
    </row>
    <row r="43" spans="1:6" s="65" customFormat="1" ht="12.75">
      <c r="A43" s="197" t="s">
        <v>216</v>
      </c>
      <c r="B43" s="161"/>
      <c r="C43" s="161"/>
      <c r="D43" s="162">
        <f>D44</f>
        <v>0</v>
      </c>
      <c r="E43" s="162">
        <f>E44</f>
        <v>0</v>
      </c>
      <c r="F43" s="162">
        <f>F44</f>
        <v>0</v>
      </c>
    </row>
    <row r="44" spans="1:6" s="65" customFormat="1" ht="19.5" customHeight="1">
      <c r="A44" s="130" t="s">
        <v>217</v>
      </c>
      <c r="B44" s="122" t="s">
        <v>218</v>
      </c>
      <c r="C44" s="118"/>
      <c r="D44" s="131">
        <f>D45</f>
        <v>0</v>
      </c>
      <c r="E44" s="131">
        <f>E45</f>
        <v>0</v>
      </c>
      <c r="F44" s="131">
        <f>F45</f>
        <v>0</v>
      </c>
    </row>
    <row r="45" spans="1:6" s="65" customFormat="1" ht="12.75">
      <c r="A45" s="130" t="s">
        <v>219</v>
      </c>
      <c r="B45" s="122" t="s">
        <v>220</v>
      </c>
      <c r="C45" s="118"/>
      <c r="D45" s="131">
        <f>D46</f>
        <v>0</v>
      </c>
      <c r="E45" s="131">
        <f>E46</f>
        <v>0</v>
      </c>
      <c r="F45" s="131">
        <f>F46</f>
        <v>0</v>
      </c>
    </row>
    <row r="46" spans="1:6" s="65" customFormat="1" ht="12.75">
      <c r="A46" s="126" t="s">
        <v>190</v>
      </c>
      <c r="B46" s="122" t="s">
        <v>220</v>
      </c>
      <c r="C46" s="118" t="s">
        <v>191</v>
      </c>
      <c r="D46" s="131">
        <v>0</v>
      </c>
      <c r="E46" s="131">
        <v>0</v>
      </c>
      <c r="F46" s="131">
        <v>0</v>
      </c>
    </row>
    <row r="47" spans="1:6" s="65" customFormat="1" ht="12.75">
      <c r="A47" s="159" t="s">
        <v>221</v>
      </c>
      <c r="B47" s="148"/>
      <c r="C47" s="148"/>
      <c r="D47" s="149">
        <f>SUM(D48)</f>
        <v>335.2</v>
      </c>
      <c r="E47" s="149">
        <f>SUM(E48)</f>
        <v>0</v>
      </c>
      <c r="F47" s="149">
        <f>SUM(F48)</f>
        <v>374.3</v>
      </c>
    </row>
    <row r="48" spans="1:6" s="65" customFormat="1" ht="22.5" customHeight="1">
      <c r="A48" s="160" t="s">
        <v>159</v>
      </c>
      <c r="B48" s="161"/>
      <c r="C48" s="161"/>
      <c r="D48" s="162">
        <f>D49</f>
        <v>335.2</v>
      </c>
      <c r="E48" s="162">
        <f>E49</f>
        <v>0</v>
      </c>
      <c r="F48" s="162">
        <f>F49</f>
        <v>374.3</v>
      </c>
    </row>
    <row r="49" spans="1:6" s="65" customFormat="1" ht="12.75">
      <c r="A49" s="163" t="s">
        <v>222</v>
      </c>
      <c r="B49" s="118" t="s">
        <v>223</v>
      </c>
      <c r="C49" s="118"/>
      <c r="D49" s="131">
        <v>335.2</v>
      </c>
      <c r="E49" s="131">
        <f>SUM(E51:E52)</f>
        <v>0</v>
      </c>
      <c r="F49" s="131">
        <v>374.3</v>
      </c>
    </row>
    <row r="50" spans="1:6" s="65" customFormat="1" ht="27" customHeight="1">
      <c r="A50" s="163" t="s">
        <v>224</v>
      </c>
      <c r="B50" s="118" t="s">
        <v>225</v>
      </c>
      <c r="C50" s="118"/>
      <c r="D50" s="131">
        <v>335.2</v>
      </c>
      <c r="E50" s="131">
        <f>E51</f>
        <v>0</v>
      </c>
      <c r="F50" s="131">
        <v>374.3</v>
      </c>
    </row>
    <row r="51" spans="1:6" s="65" customFormat="1" ht="12.75">
      <c r="A51" s="126" t="s">
        <v>190</v>
      </c>
      <c r="B51" s="118" t="s">
        <v>225</v>
      </c>
      <c r="C51" s="118" t="s">
        <v>191</v>
      </c>
      <c r="D51" s="131">
        <v>335.2</v>
      </c>
      <c r="E51" s="131">
        <v>0</v>
      </c>
      <c r="F51" s="131">
        <v>374.3</v>
      </c>
    </row>
    <row r="52" spans="1:6" s="65" customFormat="1" ht="12.75">
      <c r="A52" s="163" t="s">
        <v>226</v>
      </c>
      <c r="B52" s="118" t="s">
        <v>227</v>
      </c>
      <c r="C52" s="118"/>
      <c r="D52" s="131">
        <v>335.2</v>
      </c>
      <c r="E52" s="131">
        <v>0</v>
      </c>
      <c r="F52" s="131">
        <v>374.3</v>
      </c>
    </row>
    <row r="53" spans="1:6" s="65" customFormat="1" ht="12.75">
      <c r="A53" s="126" t="s">
        <v>190</v>
      </c>
      <c r="B53" s="118" t="s">
        <v>227</v>
      </c>
      <c r="C53" s="118" t="s">
        <v>191</v>
      </c>
      <c r="D53" s="131">
        <v>335.2</v>
      </c>
      <c r="E53" s="131">
        <v>0</v>
      </c>
      <c r="F53" s="131">
        <v>374.3</v>
      </c>
    </row>
    <row r="54" spans="1:6" s="65" customFormat="1" ht="12.75">
      <c r="A54" s="111" t="s">
        <v>153</v>
      </c>
      <c r="B54" s="112"/>
      <c r="C54" s="112"/>
      <c r="D54" s="113">
        <f>SUM(D55)</f>
        <v>3505.7</v>
      </c>
      <c r="E54" s="113">
        <f>SUM(E55)</f>
        <v>3876.3</v>
      </c>
      <c r="F54" s="113">
        <f>SUM(F55)</f>
        <v>3876.3</v>
      </c>
    </row>
    <row r="55" spans="1:6" s="65" customFormat="1" ht="12.75">
      <c r="A55" s="164" t="s">
        <v>154</v>
      </c>
      <c r="B55" s="165"/>
      <c r="C55" s="166"/>
      <c r="D55" s="167">
        <f>D56</f>
        <v>3505.7</v>
      </c>
      <c r="E55" s="167">
        <f>E56</f>
        <v>3876.3</v>
      </c>
      <c r="F55" s="167">
        <f>F56</f>
        <v>3876.3</v>
      </c>
    </row>
    <row r="56" spans="1:6" s="65" customFormat="1" ht="12.75">
      <c r="A56" s="168" t="s">
        <v>222</v>
      </c>
      <c r="B56" s="118" t="s">
        <v>223</v>
      </c>
      <c r="C56" s="119"/>
      <c r="D56" s="120">
        <f>D57</f>
        <v>3505.7</v>
      </c>
      <c r="E56" s="120">
        <f>E57</f>
        <v>3876.3</v>
      </c>
      <c r="F56" s="120">
        <f>F57</f>
        <v>3876.3</v>
      </c>
    </row>
    <row r="57" spans="1:6" s="65" customFormat="1" ht="12.75">
      <c r="A57" s="125" t="s">
        <v>228</v>
      </c>
      <c r="B57" s="118" t="s">
        <v>229</v>
      </c>
      <c r="C57" s="122"/>
      <c r="D57" s="123">
        <f>D58</f>
        <v>3505.7</v>
      </c>
      <c r="E57" s="123">
        <f>E58</f>
        <v>3876.3</v>
      </c>
      <c r="F57" s="123">
        <f>F58</f>
        <v>3876.3</v>
      </c>
    </row>
    <row r="58" spans="1:6" s="65" customFormat="1" ht="12.75">
      <c r="A58" s="126" t="s">
        <v>190</v>
      </c>
      <c r="B58" s="118" t="s">
        <v>229</v>
      </c>
      <c r="C58" s="122" t="s">
        <v>191</v>
      </c>
      <c r="D58" s="123">
        <v>3505.7</v>
      </c>
      <c r="E58" s="123">
        <v>3876.3</v>
      </c>
      <c r="F58" s="123">
        <v>3876.3</v>
      </c>
    </row>
    <row r="59" spans="1:6" s="65" customFormat="1" ht="12.75">
      <c r="A59" s="173" t="s">
        <v>160</v>
      </c>
      <c r="B59" s="174"/>
      <c r="C59" s="174"/>
      <c r="D59" s="175">
        <f>D60</f>
        <v>27.2</v>
      </c>
      <c r="E59" s="175">
        <f>E60</f>
        <v>17.2</v>
      </c>
      <c r="F59" s="175">
        <f>F60</f>
        <v>17.2</v>
      </c>
    </row>
    <row r="60" spans="1:6" s="65" customFormat="1" ht="12.75">
      <c r="A60" s="198" t="s">
        <v>255</v>
      </c>
      <c r="B60" s="161"/>
      <c r="C60" s="161"/>
      <c r="D60" s="162">
        <f>D61</f>
        <v>27.2</v>
      </c>
      <c r="E60" s="162">
        <f>E61</f>
        <v>17.2</v>
      </c>
      <c r="F60" s="162">
        <f>F61</f>
        <v>17.2</v>
      </c>
    </row>
    <row r="61" spans="1:6" s="65" customFormat="1" ht="12.75">
      <c r="A61" s="176" t="s">
        <v>233</v>
      </c>
      <c r="B61" s="118" t="s">
        <v>234</v>
      </c>
      <c r="C61" s="118"/>
      <c r="D61" s="131">
        <f>D62</f>
        <v>27.2</v>
      </c>
      <c r="E61" s="131">
        <f>E62</f>
        <v>17.2</v>
      </c>
      <c r="F61" s="131">
        <f>F62</f>
        <v>17.2</v>
      </c>
    </row>
    <row r="62" spans="1:6" s="65" customFormat="1" ht="12.75">
      <c r="A62" s="125" t="s">
        <v>235</v>
      </c>
      <c r="B62" s="118" t="s">
        <v>234</v>
      </c>
      <c r="C62" s="118" t="s">
        <v>191</v>
      </c>
      <c r="D62" s="131">
        <v>27.2</v>
      </c>
      <c r="E62" s="131">
        <v>17.2</v>
      </c>
      <c r="F62" s="131">
        <v>17.2</v>
      </c>
    </row>
    <row r="63" spans="1:6" s="65" customFormat="1" ht="21.75" customHeight="1">
      <c r="A63" s="199" t="s">
        <v>236</v>
      </c>
      <c r="B63" s="193"/>
      <c r="C63" s="200"/>
      <c r="D63" s="175">
        <v>0</v>
      </c>
      <c r="E63" s="175">
        <v>0</v>
      </c>
      <c r="F63" s="175">
        <v>0</v>
      </c>
    </row>
    <row r="64" spans="1:6" s="65" customFormat="1" ht="12.75">
      <c r="A64" s="178" t="s">
        <v>222</v>
      </c>
      <c r="B64" s="118" t="s">
        <v>223</v>
      </c>
      <c r="C64" s="118"/>
      <c r="D64" s="131">
        <v>0</v>
      </c>
      <c r="E64" s="131">
        <v>0</v>
      </c>
      <c r="F64" s="131">
        <v>0</v>
      </c>
    </row>
    <row r="65" spans="1:6" s="65" customFormat="1" ht="12.75">
      <c r="A65" s="178" t="s">
        <v>233</v>
      </c>
      <c r="B65" s="118" t="s">
        <v>234</v>
      </c>
      <c r="C65" s="118"/>
      <c r="D65" s="131">
        <v>0</v>
      </c>
      <c r="E65" s="131">
        <v>0</v>
      </c>
      <c r="F65" s="131">
        <v>0</v>
      </c>
    </row>
    <row r="66" spans="1:6" s="65" customFormat="1" ht="12.75">
      <c r="A66" s="126" t="s">
        <v>190</v>
      </c>
      <c r="B66" s="118" t="s">
        <v>234</v>
      </c>
      <c r="C66" s="118" t="s">
        <v>191</v>
      </c>
      <c r="D66" s="131">
        <v>0</v>
      </c>
      <c r="E66" s="131">
        <v>0</v>
      </c>
      <c r="F66" s="131">
        <v>0</v>
      </c>
    </row>
    <row r="67" spans="1:6" s="65" customFormat="1" ht="12.75">
      <c r="A67" s="125" t="s">
        <v>201</v>
      </c>
      <c r="B67" s="118" t="s">
        <v>234</v>
      </c>
      <c r="C67" s="118" t="s">
        <v>203</v>
      </c>
      <c r="D67" s="146">
        <v>0</v>
      </c>
      <c r="E67" s="146" t="e">
        <f>#REF!</f>
        <v>#REF!</v>
      </c>
      <c r="F67" s="146">
        <v>0</v>
      </c>
    </row>
    <row r="68" spans="1:6" s="65" customFormat="1" ht="12.75">
      <c r="A68" s="147" t="s">
        <v>163</v>
      </c>
      <c r="B68" s="148"/>
      <c r="C68" s="148"/>
      <c r="D68" s="149">
        <v>0</v>
      </c>
      <c r="E68" s="149">
        <v>0</v>
      </c>
      <c r="F68" s="149">
        <v>0</v>
      </c>
    </row>
    <row r="69" spans="1:6" s="65" customFormat="1" ht="12.75">
      <c r="A69" s="164" t="s">
        <v>166</v>
      </c>
      <c r="B69" s="184"/>
      <c r="C69" s="185"/>
      <c r="D69" s="162">
        <f>SUM(D70)</f>
        <v>0</v>
      </c>
      <c r="E69" s="162">
        <f>SUM(E70)</f>
        <v>0</v>
      </c>
      <c r="F69" s="162">
        <f>SUM(F70)</f>
        <v>0</v>
      </c>
    </row>
    <row r="70" spans="1:6" s="65" customFormat="1" ht="12.75">
      <c r="A70" s="125" t="s">
        <v>240</v>
      </c>
      <c r="B70" s="151" t="s">
        <v>241</v>
      </c>
      <c r="C70" s="151"/>
      <c r="D70" s="131">
        <f>D71</f>
        <v>0</v>
      </c>
      <c r="E70" s="131">
        <f>E71</f>
        <v>0</v>
      </c>
      <c r="F70" s="131">
        <f>F71</f>
        <v>0</v>
      </c>
    </row>
    <row r="71" spans="1:6" s="65" customFormat="1" ht="24" customHeight="1">
      <c r="A71" s="125" t="s">
        <v>242</v>
      </c>
      <c r="B71" s="151" t="s">
        <v>243</v>
      </c>
      <c r="C71" s="151"/>
      <c r="D71" s="131">
        <f>D72</f>
        <v>0</v>
      </c>
      <c r="E71" s="131">
        <f>E72</f>
        <v>0</v>
      </c>
      <c r="F71" s="131">
        <f>F72</f>
        <v>0</v>
      </c>
    </row>
    <row r="72" spans="1:6" s="65" customFormat="1" ht="12.75">
      <c r="A72" s="186" t="s">
        <v>215</v>
      </c>
      <c r="B72" s="151" t="s">
        <v>243</v>
      </c>
      <c r="C72" s="151" t="s">
        <v>202</v>
      </c>
      <c r="D72" s="131">
        <v>0</v>
      </c>
      <c r="E72" s="131">
        <v>0</v>
      </c>
      <c r="F72" s="131">
        <v>0</v>
      </c>
    </row>
    <row r="73" spans="1:6" s="65" customFormat="1" ht="12.75">
      <c r="A73" s="187" t="s">
        <v>148</v>
      </c>
      <c r="B73" s="188"/>
      <c r="C73" s="148"/>
      <c r="D73" s="149">
        <v>0</v>
      </c>
      <c r="E73" s="149">
        <v>0</v>
      </c>
      <c r="F73" s="149">
        <v>0</v>
      </c>
    </row>
    <row r="74" spans="1:6" s="65" customFormat="1" ht="12.75">
      <c r="A74" s="189" t="s">
        <v>244</v>
      </c>
      <c r="B74" s="161"/>
      <c r="C74" s="118"/>
      <c r="D74" s="131">
        <f>D75</f>
        <v>0</v>
      </c>
      <c r="E74" s="131">
        <f>E75</f>
        <v>0</v>
      </c>
      <c r="F74" s="131">
        <f>F75</f>
        <v>0</v>
      </c>
    </row>
    <row r="75" spans="1:6" s="65" customFormat="1" ht="12.75">
      <c r="A75" s="190" t="s">
        <v>245</v>
      </c>
      <c r="B75" s="122" t="s">
        <v>246</v>
      </c>
      <c r="C75" s="161"/>
      <c r="D75" s="162">
        <f>SUM(D78+D79)</f>
        <v>0</v>
      </c>
      <c r="E75" s="162">
        <f>SUM(E78+E79)</f>
        <v>0</v>
      </c>
      <c r="F75" s="162">
        <f>SUM(F78+F79)</f>
        <v>0</v>
      </c>
    </row>
    <row r="76" spans="1:6" s="65" customFormat="1" ht="12.75">
      <c r="A76" s="189" t="s">
        <v>256</v>
      </c>
      <c r="B76" s="122" t="s">
        <v>248</v>
      </c>
      <c r="C76" s="118"/>
      <c r="D76" s="131">
        <v>0</v>
      </c>
      <c r="E76" s="131">
        <v>0</v>
      </c>
      <c r="F76" s="131">
        <v>0</v>
      </c>
    </row>
    <row r="77" spans="1:6" s="65" customFormat="1" ht="12.75">
      <c r="A77" s="126" t="s">
        <v>249</v>
      </c>
      <c r="B77" s="122" t="s">
        <v>248</v>
      </c>
      <c r="C77" s="118" t="s">
        <v>191</v>
      </c>
      <c r="D77" s="131">
        <v>0</v>
      </c>
      <c r="E77" s="131">
        <v>0</v>
      </c>
      <c r="F77" s="131">
        <v>0</v>
      </c>
    </row>
    <row r="78" spans="1:6" s="65" customFormat="1" ht="12.75">
      <c r="A78" s="126" t="s">
        <v>190</v>
      </c>
      <c r="B78" s="122" t="s">
        <v>248</v>
      </c>
      <c r="C78" s="118" t="s">
        <v>191</v>
      </c>
      <c r="D78" s="131">
        <v>0</v>
      </c>
      <c r="E78" s="131">
        <v>0</v>
      </c>
      <c r="F78" s="131">
        <v>0</v>
      </c>
    </row>
    <row r="79" spans="1:6" s="65" customFormat="1" ht="12.75">
      <c r="A79" s="189" t="s">
        <v>257</v>
      </c>
      <c r="B79" s="122" t="s">
        <v>251</v>
      </c>
      <c r="C79" s="118"/>
      <c r="D79" s="131">
        <f>D80</f>
        <v>0</v>
      </c>
      <c r="E79" s="131">
        <v>0</v>
      </c>
      <c r="F79" s="131">
        <v>0</v>
      </c>
    </row>
    <row r="80" spans="1:6" s="65" customFormat="1" ht="12.75">
      <c r="A80" s="126" t="s">
        <v>190</v>
      </c>
      <c r="B80" s="122" t="s">
        <v>251</v>
      </c>
      <c r="C80" s="118" t="s">
        <v>191</v>
      </c>
      <c r="D80" s="131">
        <v>0</v>
      </c>
      <c r="E80" s="131">
        <v>0</v>
      </c>
      <c r="F80" s="131">
        <v>0</v>
      </c>
    </row>
    <row r="81" spans="1:6" s="65" customFormat="1" ht="12.75">
      <c r="A81" s="201" t="s">
        <v>173</v>
      </c>
      <c r="B81" s="202" t="s">
        <v>258</v>
      </c>
      <c r="C81" s="202" t="s">
        <v>259</v>
      </c>
      <c r="D81" s="203">
        <v>186</v>
      </c>
      <c r="E81" s="203">
        <v>400.8</v>
      </c>
      <c r="F81" s="203">
        <v>400.8</v>
      </c>
    </row>
    <row r="82" spans="1:6" s="65" customFormat="1" ht="12.75">
      <c r="A82" s="126" t="s">
        <v>190</v>
      </c>
      <c r="B82" s="122" t="s">
        <v>251</v>
      </c>
      <c r="C82" s="118" t="s">
        <v>191</v>
      </c>
      <c r="D82" s="131">
        <v>3.8</v>
      </c>
      <c r="E82" s="131"/>
      <c r="F82" s="110">
        <f>SUM(F83+F89+F93+F99+F103+F107+F111+F116+F123+F128+F132+F137+F142+F150)</f>
        <v>0</v>
      </c>
    </row>
    <row r="83" spans="4:6" s="65" customFormat="1" ht="12.75">
      <c r="D83" s="124"/>
      <c r="E83" s="124"/>
      <c r="F83" s="124"/>
    </row>
    <row r="84" spans="4:6" s="65" customFormat="1" ht="12.75">
      <c r="D84" s="124"/>
      <c r="E84" s="124"/>
      <c r="F84" s="124"/>
    </row>
    <row r="85" spans="4:6" s="65" customFormat="1" ht="12.75">
      <c r="D85" s="124"/>
      <c r="E85" s="124"/>
      <c r="F85" s="124"/>
    </row>
    <row r="86" spans="4:6" s="65" customFormat="1" ht="12.75">
      <c r="D86" s="124"/>
      <c r="E86" s="124"/>
      <c r="F86" s="124"/>
    </row>
    <row r="87" spans="4:6" s="65" customFormat="1" ht="12.75">
      <c r="D87" s="124"/>
      <c r="E87" s="124"/>
      <c r="F87" s="124"/>
    </row>
    <row r="88" spans="4:6" s="65" customFormat="1" ht="12.75">
      <c r="D88" s="124"/>
      <c r="E88" s="124"/>
      <c r="F88" s="124"/>
    </row>
    <row r="89" spans="4:6" s="65" customFormat="1" ht="12.75">
      <c r="D89" s="124"/>
      <c r="E89" s="124"/>
      <c r="F89" s="124"/>
    </row>
    <row r="90" spans="4:6" s="65" customFormat="1" ht="12.75">
      <c r="D90" s="124"/>
      <c r="E90" s="124"/>
      <c r="F90" s="124"/>
    </row>
    <row r="91" spans="4:6" s="65" customFormat="1" ht="12.75">
      <c r="D91" s="124"/>
      <c r="E91" s="124"/>
      <c r="F91" s="124"/>
    </row>
    <row r="92" spans="4:6" s="65" customFormat="1" ht="12.75">
      <c r="D92" s="124"/>
      <c r="E92" s="124"/>
      <c r="F92" s="124"/>
    </row>
    <row r="93" spans="4:6" s="65" customFormat="1" ht="12.75">
      <c r="D93" s="124"/>
      <c r="E93" s="124"/>
      <c r="F93" s="124"/>
    </row>
    <row r="94" spans="4:6" s="65" customFormat="1" ht="12.75">
      <c r="D94" s="124"/>
      <c r="E94" s="124"/>
      <c r="F94" s="124"/>
    </row>
    <row r="95" spans="4:6" s="65" customFormat="1" ht="12.75">
      <c r="D95" s="124"/>
      <c r="E95" s="124"/>
      <c r="F95" s="124"/>
    </row>
    <row r="96" spans="4:6" s="65" customFormat="1" ht="12.75">
      <c r="D96" s="124"/>
      <c r="E96" s="124"/>
      <c r="F96" s="124"/>
    </row>
    <row r="97" spans="4:6" s="65" customFormat="1" ht="12.75">
      <c r="D97" s="124"/>
      <c r="E97" s="124"/>
      <c r="F97" s="124"/>
    </row>
    <row r="98" spans="4:6" s="65" customFormat="1" ht="12.75">
      <c r="D98" s="124"/>
      <c r="E98" s="124"/>
      <c r="F98" s="124"/>
    </row>
    <row r="99" spans="4:6" s="65" customFormat="1" ht="12.75">
      <c r="D99" s="124"/>
      <c r="E99" s="124"/>
      <c r="F99" s="124"/>
    </row>
    <row r="100" spans="4:6" s="65" customFormat="1" ht="12.75">
      <c r="D100" s="124"/>
      <c r="E100" s="124"/>
      <c r="F100" s="124"/>
    </row>
    <row r="101" spans="4:6" s="65" customFormat="1" ht="12.75">
      <c r="D101" s="124"/>
      <c r="E101" s="124"/>
      <c r="F101" s="124"/>
    </row>
    <row r="102" spans="4:6" s="65" customFormat="1" ht="12.75">
      <c r="D102" s="124"/>
      <c r="E102" s="124"/>
      <c r="F102" s="124"/>
    </row>
    <row r="103" spans="4:6" s="65" customFormat="1" ht="12.75">
      <c r="D103" s="124"/>
      <c r="E103" s="124"/>
      <c r="F103" s="124"/>
    </row>
    <row r="104" spans="4:6" s="65" customFormat="1" ht="12.75">
      <c r="D104" s="124"/>
      <c r="E104" s="124"/>
      <c r="F104" s="124"/>
    </row>
    <row r="105" spans="4:6" s="65" customFormat="1" ht="12.75">
      <c r="D105" s="124"/>
      <c r="E105" s="124"/>
      <c r="F105" s="124"/>
    </row>
    <row r="106" spans="4:6" s="65" customFormat="1" ht="12.75">
      <c r="D106" s="124"/>
      <c r="E106" s="124"/>
      <c r="F106" s="124"/>
    </row>
    <row r="107" spans="4:6" s="65" customFormat="1" ht="12.75">
      <c r="D107" s="124"/>
      <c r="E107" s="124"/>
      <c r="F107" s="124"/>
    </row>
    <row r="108" spans="4:6" s="65" customFormat="1" ht="12.75">
      <c r="D108" s="124"/>
      <c r="E108" s="124"/>
      <c r="F108" s="124"/>
    </row>
    <row r="109" spans="4:6" s="65" customFormat="1" ht="12.75">
      <c r="D109" s="124"/>
      <c r="E109" s="124"/>
      <c r="F109" s="124"/>
    </row>
    <row r="110" spans="4:6" s="65" customFormat="1" ht="12.75">
      <c r="D110" s="124"/>
      <c r="E110" s="124"/>
      <c r="F110" s="124"/>
    </row>
    <row r="111" spans="4:6" s="65" customFormat="1" ht="12.75">
      <c r="D111" s="124"/>
      <c r="E111" s="124"/>
      <c r="F111" s="124"/>
    </row>
    <row r="112" spans="4:6" s="65" customFormat="1" ht="12.75">
      <c r="D112" s="124"/>
      <c r="E112" s="124"/>
      <c r="F112" s="124"/>
    </row>
    <row r="113" spans="4:6" s="65" customFormat="1" ht="12.75">
      <c r="D113" s="124"/>
      <c r="E113" s="124"/>
      <c r="F113" s="124"/>
    </row>
    <row r="114" spans="4:6" s="65" customFormat="1" ht="12.75">
      <c r="D114" s="124"/>
      <c r="E114" s="124"/>
      <c r="F114" s="124"/>
    </row>
    <row r="115" spans="4:6" s="65" customFormat="1" ht="12.75">
      <c r="D115" s="124"/>
      <c r="E115" s="124"/>
      <c r="F115" s="124"/>
    </row>
    <row r="116" spans="4:6" s="65" customFormat="1" ht="12.75">
      <c r="D116" s="124"/>
      <c r="E116" s="124"/>
      <c r="F116" s="124"/>
    </row>
    <row r="117" spans="4:6" s="65" customFormat="1" ht="12.75">
      <c r="D117" s="124"/>
      <c r="E117" s="124"/>
      <c r="F117" s="124"/>
    </row>
    <row r="118" spans="4:6" s="65" customFormat="1" ht="12.75">
      <c r="D118" s="124"/>
      <c r="E118" s="124"/>
      <c r="F118" s="124"/>
    </row>
    <row r="119" spans="4:6" s="65" customFormat="1" ht="12.75">
      <c r="D119" s="124"/>
      <c r="E119" s="124"/>
      <c r="F119" s="124"/>
    </row>
    <row r="120" spans="4:6" s="65" customFormat="1" ht="12.75">
      <c r="D120" s="124"/>
      <c r="E120" s="124"/>
      <c r="F120" s="124"/>
    </row>
    <row r="121" spans="4:6" s="65" customFormat="1" ht="12.75">
      <c r="D121" s="124"/>
      <c r="E121" s="124"/>
      <c r="F121" s="124"/>
    </row>
    <row r="122" spans="4:6" s="65" customFormat="1" ht="12.75">
      <c r="D122" s="124"/>
      <c r="E122" s="124"/>
      <c r="F122" s="124"/>
    </row>
    <row r="123" spans="4:6" s="65" customFormat="1" ht="12.75">
      <c r="D123" s="124"/>
      <c r="E123" s="124"/>
      <c r="F123" s="124"/>
    </row>
    <row r="124" spans="4:6" s="65" customFormat="1" ht="12.75">
      <c r="D124" s="124"/>
      <c r="E124" s="124"/>
      <c r="F124" s="124"/>
    </row>
    <row r="125" spans="4:6" s="65" customFormat="1" ht="12.75">
      <c r="D125" s="124"/>
      <c r="E125" s="124"/>
      <c r="F125" s="124"/>
    </row>
    <row r="126" spans="4:6" s="65" customFormat="1" ht="12.75">
      <c r="D126" s="124"/>
      <c r="E126" s="124"/>
      <c r="F126" s="124"/>
    </row>
    <row r="127" spans="4:6" s="65" customFormat="1" ht="12.75">
      <c r="D127" s="124"/>
      <c r="E127" s="124"/>
      <c r="F127" s="124"/>
    </row>
    <row r="128" spans="4:6" s="65" customFormat="1" ht="12.75">
      <c r="D128" s="124"/>
      <c r="E128" s="124"/>
      <c r="F128" s="124"/>
    </row>
    <row r="129" spans="4:6" s="65" customFormat="1" ht="12.75">
      <c r="D129" s="124"/>
      <c r="E129" s="124"/>
      <c r="F129" s="124"/>
    </row>
    <row r="130" spans="4:6" s="65" customFormat="1" ht="12.75">
      <c r="D130" s="124"/>
      <c r="E130" s="124"/>
      <c r="F130" s="124"/>
    </row>
    <row r="131" spans="4:6" s="65" customFormat="1" ht="12.75">
      <c r="D131" s="124"/>
      <c r="E131" s="124"/>
      <c r="F131" s="124"/>
    </row>
    <row r="132" spans="4:6" s="65" customFormat="1" ht="12.75">
      <c r="D132" s="124"/>
      <c r="E132" s="124"/>
      <c r="F132" s="124"/>
    </row>
    <row r="133" spans="4:6" s="65" customFormat="1" ht="12.75">
      <c r="D133" s="124"/>
      <c r="E133" s="124"/>
      <c r="F133" s="124"/>
    </row>
    <row r="134" spans="4:6" s="65" customFormat="1" ht="12.75">
      <c r="D134" s="124"/>
      <c r="E134" s="124"/>
      <c r="F134" s="124"/>
    </row>
    <row r="135" spans="4:6" s="65" customFormat="1" ht="12.75">
      <c r="D135" s="124"/>
      <c r="E135" s="124"/>
      <c r="F135" s="124"/>
    </row>
    <row r="136" spans="4:6" s="65" customFormat="1" ht="12.75">
      <c r="D136" s="124"/>
      <c r="E136" s="124"/>
      <c r="F136" s="124"/>
    </row>
    <row r="137" spans="4:6" s="65" customFormat="1" ht="12.75">
      <c r="D137" s="124"/>
      <c r="E137" s="124"/>
      <c r="F137" s="124"/>
    </row>
    <row r="138" spans="4:6" s="65" customFormat="1" ht="12.75">
      <c r="D138" s="124"/>
      <c r="E138" s="124"/>
      <c r="F138" s="124"/>
    </row>
    <row r="139" spans="4:6" s="65" customFormat="1" ht="12.75">
      <c r="D139" s="124"/>
      <c r="E139" s="124"/>
      <c r="F139" s="124"/>
    </row>
    <row r="140" spans="4:6" s="65" customFormat="1" ht="12.75">
      <c r="D140" s="124"/>
      <c r="E140" s="124"/>
      <c r="F140" s="124"/>
    </row>
    <row r="141" spans="4:6" s="65" customFormat="1" ht="12.75">
      <c r="D141" s="124"/>
      <c r="E141" s="124"/>
      <c r="F141" s="124"/>
    </row>
    <row r="142" spans="4:6" s="65" customFormat="1" ht="12.75">
      <c r="D142" s="124"/>
      <c r="E142" s="124"/>
      <c r="F142" s="124"/>
    </row>
    <row r="143" spans="4:6" s="65" customFormat="1" ht="12.75">
      <c r="D143" s="124"/>
      <c r="E143" s="124"/>
      <c r="F143" s="124"/>
    </row>
    <row r="144" spans="4:6" s="65" customFormat="1" ht="12.75">
      <c r="D144" s="124"/>
      <c r="E144" s="124"/>
      <c r="F144" s="124"/>
    </row>
    <row r="145" spans="4:6" s="65" customFormat="1" ht="12.75">
      <c r="D145" s="124"/>
      <c r="E145" s="124"/>
      <c r="F145" s="124"/>
    </row>
    <row r="146" spans="4:6" s="65" customFormat="1" ht="12.75">
      <c r="D146" s="124"/>
      <c r="E146" s="124"/>
      <c r="F146" s="124"/>
    </row>
    <row r="147" spans="4:6" s="65" customFormat="1" ht="12.75">
      <c r="D147" s="124"/>
      <c r="E147" s="124"/>
      <c r="F147" s="124"/>
    </row>
    <row r="148" spans="4:6" s="65" customFormat="1" ht="12.75">
      <c r="D148" s="124"/>
      <c r="E148" s="124"/>
      <c r="F148" s="124"/>
    </row>
    <row r="149" spans="4:6" s="65" customFormat="1" ht="12.75">
      <c r="D149" s="124"/>
      <c r="E149" s="124"/>
      <c r="F149" s="124"/>
    </row>
    <row r="150" spans="4:6" s="65" customFormat="1" ht="12.75">
      <c r="D150" s="124"/>
      <c r="E150" s="124"/>
      <c r="F150" s="124"/>
    </row>
    <row r="151" spans="4:6" s="65" customFormat="1" ht="12.75">
      <c r="D151" s="124"/>
      <c r="E151" s="124"/>
      <c r="F151" s="124"/>
    </row>
    <row r="152" spans="4:6" s="65" customFormat="1" ht="12.75">
      <c r="D152" s="124"/>
      <c r="E152" s="124"/>
      <c r="F152" s="124"/>
    </row>
    <row r="153" spans="4:6" s="65" customFormat="1" ht="12.75">
      <c r="D153" s="124"/>
      <c r="E153" s="124"/>
      <c r="F153" s="124"/>
    </row>
    <row r="154" spans="4:6" s="65" customFormat="1" ht="12.75">
      <c r="D154" s="124"/>
      <c r="E154" s="124"/>
      <c r="F154" s="124"/>
    </row>
    <row r="155" spans="4:6" s="65" customFormat="1" ht="12.75">
      <c r="D155" s="124"/>
      <c r="E155" s="124"/>
      <c r="F155" s="124"/>
    </row>
    <row r="156" spans="4:6" s="65" customFormat="1" ht="12.75">
      <c r="D156" s="124"/>
      <c r="E156" s="124"/>
      <c r="F156" s="124"/>
    </row>
    <row r="157" spans="4:6" s="65" customFormat="1" ht="12.75">
      <c r="D157" s="124"/>
      <c r="E157" s="124"/>
      <c r="F157" s="124"/>
    </row>
    <row r="158" spans="4:6" s="65" customFormat="1" ht="12.75">
      <c r="D158" s="124"/>
      <c r="E158" s="124"/>
      <c r="F158" s="124"/>
    </row>
    <row r="159" spans="4:6" s="65" customFormat="1" ht="12.75">
      <c r="D159" s="124"/>
      <c r="E159" s="124"/>
      <c r="F159" s="124"/>
    </row>
    <row r="160" spans="4:6" s="65" customFormat="1" ht="12.75">
      <c r="D160" s="124"/>
      <c r="E160" s="124"/>
      <c r="F160" s="124"/>
    </row>
    <row r="161" spans="4:6" s="65" customFormat="1" ht="12.75">
      <c r="D161" s="124"/>
      <c r="E161" s="124"/>
      <c r="F161" s="124"/>
    </row>
    <row r="162" spans="4:6" s="65" customFormat="1" ht="12.75">
      <c r="D162" s="124"/>
      <c r="E162" s="124"/>
      <c r="F162" s="124"/>
    </row>
    <row r="163" spans="4:6" s="65" customFormat="1" ht="12.75">
      <c r="D163" s="124"/>
      <c r="E163" s="124"/>
      <c r="F163" s="124"/>
    </row>
    <row r="164" spans="4:6" s="65" customFormat="1" ht="12.75">
      <c r="D164" s="124"/>
      <c r="E164" s="124"/>
      <c r="F164" s="124"/>
    </row>
    <row r="165" spans="4:6" s="65" customFormat="1" ht="12.75">
      <c r="D165" s="124"/>
      <c r="E165" s="124"/>
      <c r="F165" s="124"/>
    </row>
    <row r="166" spans="4:6" s="65" customFormat="1" ht="12.75">
      <c r="D166" s="124"/>
      <c r="E166" s="124"/>
      <c r="F166" s="124"/>
    </row>
    <row r="167" spans="4:6" s="65" customFormat="1" ht="12.75">
      <c r="D167" s="124"/>
      <c r="E167" s="124"/>
      <c r="F167" s="124"/>
    </row>
    <row r="168" spans="4:6" s="65" customFormat="1" ht="12.75">
      <c r="D168" s="124"/>
      <c r="E168" s="124"/>
      <c r="F168" s="124"/>
    </row>
    <row r="169" spans="4:6" s="65" customFormat="1" ht="12.75">
      <c r="D169" s="124"/>
      <c r="E169" s="124"/>
      <c r="F169" s="124"/>
    </row>
    <row r="170" spans="4:6" s="65" customFormat="1" ht="12.75">
      <c r="D170" s="124"/>
      <c r="E170" s="124"/>
      <c r="F170" s="124"/>
    </row>
    <row r="171" spans="4:6" s="65" customFormat="1" ht="12.75">
      <c r="D171" s="124"/>
      <c r="E171" s="124"/>
      <c r="F171" s="124"/>
    </row>
    <row r="172" spans="4:6" s="65" customFormat="1" ht="12.75">
      <c r="D172" s="124"/>
      <c r="E172" s="124"/>
      <c r="F172" s="124"/>
    </row>
    <row r="173" spans="4:6" s="65" customFormat="1" ht="12.75">
      <c r="D173" s="124"/>
      <c r="E173" s="124"/>
      <c r="F173" s="124"/>
    </row>
    <row r="174" spans="4:6" s="65" customFormat="1" ht="12.75">
      <c r="D174" s="124"/>
      <c r="E174" s="124"/>
      <c r="F174" s="124"/>
    </row>
    <row r="175" spans="4:6" s="65" customFormat="1" ht="12.75">
      <c r="D175" s="124"/>
      <c r="E175" s="124"/>
      <c r="F175" s="124"/>
    </row>
    <row r="176" spans="4:6" s="65" customFormat="1" ht="12.75">
      <c r="D176" s="124"/>
      <c r="E176" s="124"/>
      <c r="F176" s="124"/>
    </row>
    <row r="177" spans="4:6" s="65" customFormat="1" ht="12.75">
      <c r="D177" s="124"/>
      <c r="E177" s="124"/>
      <c r="F177" s="124"/>
    </row>
    <row r="178" spans="4:6" s="65" customFormat="1" ht="12.75">
      <c r="D178" s="124"/>
      <c r="E178" s="124"/>
      <c r="F178" s="124"/>
    </row>
    <row r="179" spans="4:6" s="65" customFormat="1" ht="12.75">
      <c r="D179" s="124"/>
      <c r="E179" s="124"/>
      <c r="F179" s="124"/>
    </row>
    <row r="180" spans="4:6" s="65" customFormat="1" ht="12.75">
      <c r="D180" s="124"/>
      <c r="E180" s="124"/>
      <c r="F180" s="124"/>
    </row>
    <row r="181" spans="4:6" s="65" customFormat="1" ht="12.75">
      <c r="D181" s="124"/>
      <c r="E181" s="124"/>
      <c r="F181" s="124"/>
    </row>
    <row r="182" spans="4:6" s="65" customFormat="1" ht="12.75">
      <c r="D182" s="124"/>
      <c r="E182" s="124"/>
      <c r="F182" s="124"/>
    </row>
    <row r="183" spans="4:6" s="65" customFormat="1" ht="12.75">
      <c r="D183" s="124"/>
      <c r="E183" s="124"/>
      <c r="F183" s="124"/>
    </row>
    <row r="184" spans="4:6" s="65" customFormat="1" ht="12.75">
      <c r="D184" s="124"/>
      <c r="E184" s="124"/>
      <c r="F184" s="124"/>
    </row>
    <row r="185" spans="4:6" s="65" customFormat="1" ht="12.75">
      <c r="D185" s="124"/>
      <c r="E185" s="124"/>
      <c r="F185" s="124"/>
    </row>
    <row r="186" spans="4:6" s="65" customFormat="1" ht="12.75">
      <c r="D186" s="124"/>
      <c r="E186" s="124"/>
      <c r="F186" s="124"/>
    </row>
    <row r="187" spans="4:6" s="65" customFormat="1" ht="12.75">
      <c r="D187" s="124"/>
      <c r="E187" s="124"/>
      <c r="F187" s="124"/>
    </row>
    <row r="188" spans="4:6" s="65" customFormat="1" ht="12.75">
      <c r="D188" s="124"/>
      <c r="E188" s="124"/>
      <c r="F188" s="124"/>
    </row>
    <row r="189" spans="4:6" s="65" customFormat="1" ht="12.75">
      <c r="D189" s="124"/>
      <c r="E189" s="124"/>
      <c r="F189" s="124"/>
    </row>
    <row r="190" spans="4:6" s="65" customFormat="1" ht="12.75">
      <c r="D190" s="124"/>
      <c r="E190" s="124"/>
      <c r="F190" s="124"/>
    </row>
    <row r="191" spans="4:6" s="65" customFormat="1" ht="12.75">
      <c r="D191" s="124"/>
      <c r="E191" s="124"/>
      <c r="F191" s="124"/>
    </row>
    <row r="192" spans="4:6" s="65" customFormat="1" ht="12.75">
      <c r="D192" s="124"/>
      <c r="E192" s="124"/>
      <c r="F192" s="124"/>
    </row>
    <row r="193" spans="4:6" s="65" customFormat="1" ht="12.75">
      <c r="D193" s="124"/>
      <c r="E193" s="124"/>
      <c r="F193" s="124"/>
    </row>
    <row r="194" spans="4:6" s="65" customFormat="1" ht="12.75">
      <c r="D194" s="124"/>
      <c r="E194" s="124"/>
      <c r="F194" s="124"/>
    </row>
    <row r="195" spans="4:6" s="65" customFormat="1" ht="12.75">
      <c r="D195" s="124"/>
      <c r="E195" s="124"/>
      <c r="F195" s="124"/>
    </row>
    <row r="196" spans="4:6" s="65" customFormat="1" ht="12.75">
      <c r="D196" s="124"/>
      <c r="E196" s="124"/>
      <c r="F196" s="124"/>
    </row>
    <row r="197" spans="4:6" s="65" customFormat="1" ht="12.75">
      <c r="D197" s="124"/>
      <c r="E197" s="124"/>
      <c r="F197" s="124"/>
    </row>
    <row r="198" spans="4:6" s="65" customFormat="1" ht="12.75">
      <c r="D198" s="124"/>
      <c r="E198" s="124"/>
      <c r="F198" s="124"/>
    </row>
    <row r="199" spans="4:6" s="65" customFormat="1" ht="12.75">
      <c r="D199" s="124"/>
      <c r="E199" s="124"/>
      <c r="F199" s="124"/>
    </row>
    <row r="200" spans="4:6" s="65" customFormat="1" ht="12.75">
      <c r="D200" s="124"/>
      <c r="E200" s="124"/>
      <c r="F200" s="124"/>
    </row>
    <row r="201" spans="4:6" s="65" customFormat="1" ht="12.75">
      <c r="D201" s="124"/>
      <c r="E201" s="124"/>
      <c r="F201" s="124"/>
    </row>
    <row r="202" spans="4:6" s="65" customFormat="1" ht="12.75">
      <c r="D202" s="124"/>
      <c r="E202" s="124"/>
      <c r="F202" s="124"/>
    </row>
    <row r="203" spans="4:6" s="65" customFormat="1" ht="12.75">
      <c r="D203" s="124"/>
      <c r="E203" s="124"/>
      <c r="F203" s="124"/>
    </row>
    <row r="204" spans="4:6" s="65" customFormat="1" ht="12.75">
      <c r="D204" s="124"/>
      <c r="E204" s="124"/>
      <c r="F204" s="124"/>
    </row>
  </sheetData>
  <sheetProtection selectLockedCells="1" selectUnlockedCells="1"/>
  <mergeCells count="8">
    <mergeCell ref="A1:F1"/>
    <mergeCell ref="A2:F2"/>
    <mergeCell ref="A3:F3"/>
    <mergeCell ref="A5:F5"/>
    <mergeCell ref="A6:F6"/>
    <mergeCell ref="A7:F7"/>
    <mergeCell ref="A8:F8"/>
    <mergeCell ref="A10:F10"/>
  </mergeCells>
  <printOptions/>
  <pageMargins left="0.7875" right="0.7875" top="1.0527777777777778" bottom="1.0527777777777778" header="0.7875" footer="0.7875"/>
  <pageSetup horizontalDpi="300" verticalDpi="300" orientation="portrait" paperSize="9" scale="77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G105"/>
  <sheetViews>
    <sheetView view="pageBreakPreview" zoomScaleSheetLayoutView="100" workbookViewId="0" topLeftCell="A1">
      <selection activeCell="A53" sqref="A53"/>
    </sheetView>
  </sheetViews>
  <sheetFormatPr defaultColWidth="9.140625" defaultRowHeight="15"/>
  <cols>
    <col min="1" max="1" width="53.8515625" style="0" customWidth="1"/>
    <col min="2" max="2" width="7.00390625" style="0" customWidth="1"/>
    <col min="3" max="4" width="10.57421875" style="0" customWidth="1"/>
    <col min="5" max="5" width="14.00390625" style="0" customWidth="1"/>
    <col min="6" max="6" width="10.57421875" style="0" customWidth="1"/>
    <col min="7" max="7" width="10.57421875" style="99" customWidth="1"/>
    <col min="8" max="8" width="0.42578125" style="0" customWidth="1"/>
  </cols>
  <sheetData>
    <row r="1" spans="1:7" s="1" customFormat="1" ht="15.75" customHeight="1">
      <c r="A1" s="2" t="s">
        <v>260</v>
      </c>
      <c r="B1" s="2"/>
      <c r="C1" s="2"/>
      <c r="D1" s="2"/>
      <c r="E1" s="2"/>
      <c r="F1" s="2"/>
      <c r="G1" s="2"/>
    </row>
    <row r="2" spans="1:7" s="1" customFormat="1" ht="15" customHeight="1">
      <c r="A2" s="2" t="s">
        <v>1</v>
      </c>
      <c r="B2" s="2"/>
      <c r="C2" s="2"/>
      <c r="D2" s="2"/>
      <c r="E2" s="2"/>
      <c r="F2" s="2"/>
      <c r="G2" s="2"/>
    </row>
    <row r="3" spans="1:7" s="1" customFormat="1" ht="15" customHeight="1">
      <c r="A3" s="2" t="s">
        <v>261</v>
      </c>
      <c r="B3" s="2"/>
      <c r="C3" s="2"/>
      <c r="D3" s="2"/>
      <c r="E3" s="2"/>
      <c r="F3" s="2"/>
      <c r="G3" s="2"/>
    </row>
    <row r="4" ht="15" customHeight="1"/>
    <row r="5" spans="1:7" ht="12.75">
      <c r="A5" s="4" t="s">
        <v>262</v>
      </c>
      <c r="B5" s="4"/>
      <c r="C5" s="4"/>
      <c r="D5" s="4"/>
      <c r="E5" s="4"/>
      <c r="F5" s="4"/>
      <c r="G5" s="4"/>
    </row>
    <row r="6" spans="1:7" ht="12.75">
      <c r="A6" s="4" t="s">
        <v>4</v>
      </c>
      <c r="B6" s="4"/>
      <c r="C6" s="4"/>
      <c r="D6" s="4"/>
      <c r="E6" s="4"/>
      <c r="F6" s="4"/>
      <c r="G6" s="4"/>
    </row>
    <row r="7" spans="1:7" ht="12.75">
      <c r="A7" s="4" t="s">
        <v>263</v>
      </c>
      <c r="B7" s="4"/>
      <c r="C7" s="4"/>
      <c r="D7" s="4"/>
      <c r="E7" s="4"/>
      <c r="F7" s="4"/>
      <c r="G7" s="4"/>
    </row>
    <row r="8" spans="1:7" ht="12.75">
      <c r="A8" s="4" t="s">
        <v>264</v>
      </c>
      <c r="B8" s="4"/>
      <c r="C8" s="4"/>
      <c r="D8" s="4"/>
      <c r="E8" s="4"/>
      <c r="F8" s="4"/>
      <c r="G8" s="4"/>
    </row>
    <row r="9" spans="1:7" ht="59.25" customHeight="1">
      <c r="A9" s="102" t="s">
        <v>265</v>
      </c>
      <c r="B9" s="102"/>
      <c r="C9" s="102"/>
      <c r="D9" s="102"/>
      <c r="E9" s="102"/>
      <c r="F9" s="102"/>
      <c r="G9" s="102"/>
    </row>
    <row r="11" spans="1:7" s="106" customFormat="1" ht="12.75">
      <c r="A11" s="204" t="s">
        <v>179</v>
      </c>
      <c r="B11" s="8" t="s">
        <v>266</v>
      </c>
      <c r="C11" s="103" t="s">
        <v>267</v>
      </c>
      <c r="D11" s="103" t="s">
        <v>268</v>
      </c>
      <c r="E11" s="8" t="s">
        <v>180</v>
      </c>
      <c r="F11" s="8" t="s">
        <v>269</v>
      </c>
      <c r="G11" s="105" t="s">
        <v>133</v>
      </c>
    </row>
    <row r="12" spans="1:7" ht="36.75" customHeight="1">
      <c r="A12" s="164" t="s">
        <v>270</v>
      </c>
      <c r="B12" s="205" t="s">
        <v>271</v>
      </c>
      <c r="C12" s="206"/>
      <c r="D12" s="207"/>
      <c r="E12" s="207"/>
      <c r="F12" s="207"/>
      <c r="G12" s="208"/>
    </row>
    <row r="13" spans="1:7" ht="16.5" customHeight="1">
      <c r="A13" s="111" t="s">
        <v>272</v>
      </c>
      <c r="B13" s="209" t="s">
        <v>271</v>
      </c>
      <c r="C13" s="148" t="s">
        <v>136</v>
      </c>
      <c r="D13" s="148"/>
      <c r="E13" s="148"/>
      <c r="F13" s="148"/>
      <c r="G13" s="149">
        <f>G14+G18+G25+G29</f>
        <v>5832.599999999999</v>
      </c>
    </row>
    <row r="14" spans="1:7" ht="12.75">
      <c r="A14" s="197" t="s">
        <v>137</v>
      </c>
      <c r="B14" s="205" t="s">
        <v>271</v>
      </c>
      <c r="C14" s="161" t="s">
        <v>136</v>
      </c>
      <c r="D14" s="161" t="s">
        <v>138</v>
      </c>
      <c r="E14" s="161"/>
      <c r="F14" s="161"/>
      <c r="G14" s="162">
        <f>G15</f>
        <v>987.4</v>
      </c>
    </row>
    <row r="15" spans="1:7" ht="34.5" customHeight="1">
      <c r="A15" s="130" t="s">
        <v>192</v>
      </c>
      <c r="B15" s="205" t="s">
        <v>271</v>
      </c>
      <c r="C15" s="118" t="s">
        <v>136</v>
      </c>
      <c r="D15" s="118" t="s">
        <v>138</v>
      </c>
      <c r="E15" s="118" t="s">
        <v>193</v>
      </c>
      <c r="F15" s="118"/>
      <c r="G15" s="131">
        <f>G16</f>
        <v>987.4</v>
      </c>
    </row>
    <row r="16" spans="1:7" ht="12.75">
      <c r="A16" s="125" t="s">
        <v>194</v>
      </c>
      <c r="B16" s="205" t="s">
        <v>271</v>
      </c>
      <c r="C16" s="118" t="s">
        <v>136</v>
      </c>
      <c r="D16" s="118" t="s">
        <v>138</v>
      </c>
      <c r="E16" s="118" t="s">
        <v>195</v>
      </c>
      <c r="F16" s="118"/>
      <c r="G16" s="131">
        <f>G17</f>
        <v>987.4</v>
      </c>
    </row>
    <row r="17" spans="1:7" ht="60.75" customHeight="1">
      <c r="A17" s="125" t="s">
        <v>188</v>
      </c>
      <c r="B17" s="205" t="s">
        <v>271</v>
      </c>
      <c r="C17" s="118" t="s">
        <v>136</v>
      </c>
      <c r="D17" s="118" t="s">
        <v>138</v>
      </c>
      <c r="E17" s="118" t="s">
        <v>195</v>
      </c>
      <c r="F17" s="118" t="s">
        <v>189</v>
      </c>
      <c r="G17" s="131">
        <v>987.4</v>
      </c>
    </row>
    <row r="18" spans="1:7" ht="12.75">
      <c r="A18" s="164" t="s">
        <v>196</v>
      </c>
      <c r="B18" s="205" t="s">
        <v>271</v>
      </c>
      <c r="C18" s="161" t="s">
        <v>136</v>
      </c>
      <c r="D18" s="161" t="s">
        <v>140</v>
      </c>
      <c r="E18" s="161"/>
      <c r="F18" s="161"/>
      <c r="G18" s="162">
        <f>G19</f>
        <v>3995.3</v>
      </c>
    </row>
    <row r="19" spans="1:7" s="12" customFormat="1" ht="12.75">
      <c r="A19" s="133" t="s">
        <v>197</v>
      </c>
      <c r="B19" s="205" t="s">
        <v>271</v>
      </c>
      <c r="C19" s="118" t="s">
        <v>136</v>
      </c>
      <c r="D19" s="118" t="s">
        <v>140</v>
      </c>
      <c r="E19" s="118" t="s">
        <v>198</v>
      </c>
      <c r="F19" s="118"/>
      <c r="G19" s="131">
        <f>G20</f>
        <v>3995.3</v>
      </c>
    </row>
    <row r="20" spans="1:7" ht="27.75" customHeight="1">
      <c r="A20" s="133" t="s">
        <v>199</v>
      </c>
      <c r="B20" s="205" t="s">
        <v>271</v>
      </c>
      <c r="C20" s="118" t="s">
        <v>136</v>
      </c>
      <c r="D20" s="118" t="s">
        <v>140</v>
      </c>
      <c r="E20" s="118" t="s">
        <v>200</v>
      </c>
      <c r="F20" s="118"/>
      <c r="G20" s="131">
        <f>G21+G22+G24+G23</f>
        <v>3995.3</v>
      </c>
    </row>
    <row r="21" spans="1:7" ht="60.75" customHeight="1">
      <c r="A21" s="125" t="s">
        <v>188</v>
      </c>
      <c r="B21" s="205" t="s">
        <v>271</v>
      </c>
      <c r="C21" s="118" t="s">
        <v>136</v>
      </c>
      <c r="D21" s="118" t="s">
        <v>140</v>
      </c>
      <c r="E21" s="118" t="s">
        <v>200</v>
      </c>
      <c r="F21" s="118" t="s">
        <v>189</v>
      </c>
      <c r="G21" s="131">
        <v>3585.3</v>
      </c>
    </row>
    <row r="22" spans="1:7" s="12" customFormat="1" ht="12.75">
      <c r="A22" s="126" t="s">
        <v>190</v>
      </c>
      <c r="B22" s="205" t="s">
        <v>271</v>
      </c>
      <c r="C22" s="118" t="s">
        <v>136</v>
      </c>
      <c r="D22" s="118" t="s">
        <v>140</v>
      </c>
      <c r="E22" s="118" t="s">
        <v>200</v>
      </c>
      <c r="F22" s="118" t="s">
        <v>191</v>
      </c>
      <c r="G22" s="131">
        <v>238.5</v>
      </c>
    </row>
    <row r="23" spans="1:7" ht="12.75">
      <c r="A23" s="126" t="s">
        <v>190</v>
      </c>
      <c r="B23" s="205" t="s">
        <v>271</v>
      </c>
      <c r="C23" s="118" t="s">
        <v>136</v>
      </c>
      <c r="D23" s="118" t="s">
        <v>140</v>
      </c>
      <c r="E23" s="118" t="s">
        <v>200</v>
      </c>
      <c r="F23" s="118" t="s">
        <v>202</v>
      </c>
      <c r="G23" s="131">
        <v>139.5</v>
      </c>
    </row>
    <row r="24" spans="1:7" ht="14.25" customHeight="1">
      <c r="A24" s="125" t="s">
        <v>201</v>
      </c>
      <c r="B24" s="205" t="s">
        <v>271</v>
      </c>
      <c r="C24" s="118" t="s">
        <v>136</v>
      </c>
      <c r="D24" s="118" t="s">
        <v>140</v>
      </c>
      <c r="E24" s="118" t="s">
        <v>200</v>
      </c>
      <c r="F24" s="118" t="s">
        <v>203</v>
      </c>
      <c r="G24" s="131">
        <v>32</v>
      </c>
    </row>
    <row r="25" spans="1:7" s="12" customFormat="1" ht="18.75" customHeight="1">
      <c r="A25" s="210" t="s">
        <v>141</v>
      </c>
      <c r="B25" s="205" t="s">
        <v>271</v>
      </c>
      <c r="C25" s="161" t="s">
        <v>136</v>
      </c>
      <c r="D25" s="161" t="s">
        <v>142</v>
      </c>
      <c r="E25" s="161"/>
      <c r="F25" s="161"/>
      <c r="G25" s="162">
        <f>G26</f>
        <v>50</v>
      </c>
    </row>
    <row r="26" spans="1:7" s="12" customFormat="1" ht="12.75">
      <c r="A26" s="133" t="s">
        <v>273</v>
      </c>
      <c r="B26" s="205" t="s">
        <v>271</v>
      </c>
      <c r="C26" s="118" t="s">
        <v>136</v>
      </c>
      <c r="D26" s="118" t="s">
        <v>142</v>
      </c>
      <c r="E26" s="118" t="s">
        <v>209</v>
      </c>
      <c r="F26" s="118"/>
      <c r="G26" s="131">
        <f>G27</f>
        <v>50</v>
      </c>
    </row>
    <row r="27" spans="1:7" s="12" customFormat="1" ht="12.75">
      <c r="A27" s="133" t="s">
        <v>274</v>
      </c>
      <c r="B27" s="205" t="s">
        <v>271</v>
      </c>
      <c r="C27" s="118" t="s">
        <v>136</v>
      </c>
      <c r="D27" s="118" t="s">
        <v>142</v>
      </c>
      <c r="E27" s="118" t="s">
        <v>211</v>
      </c>
      <c r="F27" s="118"/>
      <c r="G27" s="131">
        <f>G28</f>
        <v>50</v>
      </c>
    </row>
    <row r="28" spans="1:7" s="12" customFormat="1" ht="12.75">
      <c r="A28" s="125" t="s">
        <v>201</v>
      </c>
      <c r="B28" s="205" t="s">
        <v>271</v>
      </c>
      <c r="C28" s="118" t="s">
        <v>136</v>
      </c>
      <c r="D28" s="118" t="s">
        <v>142</v>
      </c>
      <c r="E28" s="118" t="s">
        <v>211</v>
      </c>
      <c r="F28" s="118" t="s">
        <v>203</v>
      </c>
      <c r="G28" s="131">
        <v>50</v>
      </c>
    </row>
    <row r="29" spans="1:7" s="65" customFormat="1" ht="12.75">
      <c r="A29" s="164" t="s">
        <v>236</v>
      </c>
      <c r="B29" s="205" t="s">
        <v>271</v>
      </c>
      <c r="C29" s="161" t="s">
        <v>136</v>
      </c>
      <c r="D29" s="161" t="s">
        <v>144</v>
      </c>
      <c r="E29" s="161"/>
      <c r="F29" s="161"/>
      <c r="G29" s="162">
        <f>G30+G33</f>
        <v>799.9</v>
      </c>
    </row>
    <row r="30" spans="1:7" s="65" customFormat="1" ht="12.75">
      <c r="A30" s="139" t="s">
        <v>204</v>
      </c>
      <c r="B30" s="205" t="s">
        <v>271</v>
      </c>
      <c r="C30" s="118" t="s">
        <v>136</v>
      </c>
      <c r="D30" s="118" t="s">
        <v>144</v>
      </c>
      <c r="E30" s="118" t="s">
        <v>205</v>
      </c>
      <c r="F30" s="122"/>
      <c r="G30" s="123">
        <f>G31</f>
        <v>33</v>
      </c>
    </row>
    <row r="31" spans="1:7" s="65" customFormat="1" ht="12.75">
      <c r="A31" s="139" t="s">
        <v>206</v>
      </c>
      <c r="B31" s="205" t="s">
        <v>271</v>
      </c>
      <c r="C31" s="118" t="s">
        <v>136</v>
      </c>
      <c r="D31" s="118" t="s">
        <v>144</v>
      </c>
      <c r="E31" s="118" t="s">
        <v>207</v>
      </c>
      <c r="F31" s="140"/>
      <c r="G31" s="120">
        <f>G32</f>
        <v>33</v>
      </c>
    </row>
    <row r="32" spans="1:7" s="12" customFormat="1" ht="12.75">
      <c r="A32" s="126" t="s">
        <v>190</v>
      </c>
      <c r="B32" s="205" t="s">
        <v>271</v>
      </c>
      <c r="C32" s="118" t="s">
        <v>136</v>
      </c>
      <c r="D32" s="118" t="s">
        <v>144</v>
      </c>
      <c r="E32" s="118" t="s">
        <v>207</v>
      </c>
      <c r="F32" s="118" t="s">
        <v>191</v>
      </c>
      <c r="G32" s="120">
        <v>33</v>
      </c>
    </row>
    <row r="33" spans="1:7" ht="16.5" customHeight="1">
      <c r="A33" s="178" t="s">
        <v>222</v>
      </c>
      <c r="B33" s="205" t="s">
        <v>271</v>
      </c>
      <c r="C33" s="118" t="s">
        <v>136</v>
      </c>
      <c r="D33" s="118" t="s">
        <v>144</v>
      </c>
      <c r="E33" s="118" t="s">
        <v>223</v>
      </c>
      <c r="F33" s="118"/>
      <c r="G33" s="131">
        <f>G34</f>
        <v>766.9</v>
      </c>
    </row>
    <row r="34" spans="1:7" s="12" customFormat="1" ht="30.75" customHeight="1">
      <c r="A34" s="178" t="s">
        <v>233</v>
      </c>
      <c r="B34" s="205" t="s">
        <v>271</v>
      </c>
      <c r="C34" s="118" t="s">
        <v>136</v>
      </c>
      <c r="D34" s="118" t="s">
        <v>144</v>
      </c>
      <c r="E34" s="118" t="s">
        <v>234</v>
      </c>
      <c r="F34" s="118"/>
      <c r="G34" s="131">
        <f>G35+G36</f>
        <v>766.9</v>
      </c>
    </row>
    <row r="35" spans="1:7" s="12" customFormat="1" ht="17.25" customHeight="1">
      <c r="A35" s="126" t="s">
        <v>190</v>
      </c>
      <c r="B35" s="205" t="s">
        <v>271</v>
      </c>
      <c r="C35" s="118" t="s">
        <v>136</v>
      </c>
      <c r="D35" s="118" t="s">
        <v>144</v>
      </c>
      <c r="E35" s="118" t="s">
        <v>234</v>
      </c>
      <c r="F35" s="118" t="s">
        <v>191</v>
      </c>
      <c r="G35" s="131">
        <v>766.9</v>
      </c>
    </row>
    <row r="36" spans="1:7" ht="12.75">
      <c r="A36" s="125" t="s">
        <v>201</v>
      </c>
      <c r="B36" s="205" t="s">
        <v>271</v>
      </c>
      <c r="C36" s="118" t="s">
        <v>136</v>
      </c>
      <c r="D36" s="118" t="s">
        <v>144</v>
      </c>
      <c r="E36" s="118" t="s">
        <v>234</v>
      </c>
      <c r="F36" s="145" t="s">
        <v>203</v>
      </c>
      <c r="G36" s="146">
        <v>0</v>
      </c>
    </row>
    <row r="37" spans="1:7" ht="12.75">
      <c r="A37" s="111" t="s">
        <v>183</v>
      </c>
      <c r="B37" s="209" t="s">
        <v>271</v>
      </c>
      <c r="C37" s="211" t="s">
        <v>138</v>
      </c>
      <c r="D37" s="112"/>
      <c r="E37" s="112"/>
      <c r="F37" s="112"/>
      <c r="G37" s="113">
        <f>G38</f>
        <v>202.5</v>
      </c>
    </row>
    <row r="38" spans="1:7" ht="12.75">
      <c r="A38" s="191" t="s">
        <v>146</v>
      </c>
      <c r="B38" s="205" t="s">
        <v>271</v>
      </c>
      <c r="C38" s="212" t="s">
        <v>138</v>
      </c>
      <c r="D38" s="165" t="s">
        <v>147</v>
      </c>
      <c r="E38" s="165"/>
      <c r="F38" s="166"/>
      <c r="G38" s="167">
        <f>G39</f>
        <v>202.5</v>
      </c>
    </row>
    <row r="39" spans="1:7" ht="12.75">
      <c r="A39" s="117" t="s">
        <v>184</v>
      </c>
      <c r="B39" s="205" t="s">
        <v>271</v>
      </c>
      <c r="C39" s="213" t="s">
        <v>138</v>
      </c>
      <c r="D39" s="118" t="s">
        <v>147</v>
      </c>
      <c r="E39" s="118" t="s">
        <v>185</v>
      </c>
      <c r="F39" s="119"/>
      <c r="G39" s="120">
        <f>G40</f>
        <v>202.5</v>
      </c>
    </row>
    <row r="40" spans="1:7" ht="37.5" customHeight="1">
      <c r="A40" s="121" t="s">
        <v>186</v>
      </c>
      <c r="B40" s="205" t="s">
        <v>271</v>
      </c>
      <c r="C40" s="213" t="s">
        <v>138</v>
      </c>
      <c r="D40" s="118" t="s">
        <v>147</v>
      </c>
      <c r="E40" s="118" t="s">
        <v>187</v>
      </c>
      <c r="F40" s="122"/>
      <c r="G40" s="123">
        <f>G41+G42</f>
        <v>202.5</v>
      </c>
    </row>
    <row r="41" spans="1:7" ht="56.25" customHeight="1">
      <c r="A41" s="125" t="s">
        <v>188</v>
      </c>
      <c r="B41" s="205" t="s">
        <v>271</v>
      </c>
      <c r="C41" s="213" t="s">
        <v>138</v>
      </c>
      <c r="D41" s="118" t="s">
        <v>147</v>
      </c>
      <c r="E41" s="118" t="s">
        <v>187</v>
      </c>
      <c r="F41" s="122" t="s">
        <v>189</v>
      </c>
      <c r="G41" s="131">
        <v>189.5</v>
      </c>
    </row>
    <row r="42" spans="1:7" ht="12.75">
      <c r="A42" s="126" t="s">
        <v>190</v>
      </c>
      <c r="B42" s="205" t="s">
        <v>271</v>
      </c>
      <c r="C42" s="213" t="s">
        <v>138</v>
      </c>
      <c r="D42" s="118" t="s">
        <v>147</v>
      </c>
      <c r="E42" s="118" t="s">
        <v>187</v>
      </c>
      <c r="F42" s="122" t="s">
        <v>191</v>
      </c>
      <c r="G42" s="123">
        <v>13</v>
      </c>
    </row>
    <row r="43" spans="1:7" ht="12.75">
      <c r="A43" s="187" t="s">
        <v>148</v>
      </c>
      <c r="B43" s="209" t="s">
        <v>271</v>
      </c>
      <c r="C43" s="214" t="s">
        <v>147</v>
      </c>
      <c r="D43" s="148"/>
      <c r="E43" s="148"/>
      <c r="F43" s="148"/>
      <c r="G43" s="149">
        <f>G44+G48</f>
        <v>30.8</v>
      </c>
    </row>
    <row r="44" spans="1:7" ht="12.75">
      <c r="A44" s="197" t="s">
        <v>216</v>
      </c>
      <c r="B44" s="205" t="s">
        <v>271</v>
      </c>
      <c r="C44" s="161" t="s">
        <v>147</v>
      </c>
      <c r="D44" s="161" t="s">
        <v>150</v>
      </c>
      <c r="E44" s="161"/>
      <c r="F44" s="161"/>
      <c r="G44" s="162">
        <f>G45</f>
        <v>5</v>
      </c>
    </row>
    <row r="45" spans="1:7" ht="12.75">
      <c r="A45" s="130" t="s">
        <v>217</v>
      </c>
      <c r="B45" s="205" t="s">
        <v>271</v>
      </c>
      <c r="C45" s="118" t="s">
        <v>147</v>
      </c>
      <c r="D45" s="118" t="s">
        <v>150</v>
      </c>
      <c r="E45" s="122" t="s">
        <v>218</v>
      </c>
      <c r="F45" s="118"/>
      <c r="G45" s="131">
        <f>G46</f>
        <v>5</v>
      </c>
    </row>
    <row r="46" spans="1:7" ht="12.75">
      <c r="A46" s="130" t="s">
        <v>219</v>
      </c>
      <c r="B46" s="205" t="s">
        <v>271</v>
      </c>
      <c r="C46" s="118" t="s">
        <v>147</v>
      </c>
      <c r="D46" s="118" t="s">
        <v>150</v>
      </c>
      <c r="E46" s="122" t="s">
        <v>220</v>
      </c>
      <c r="F46" s="118"/>
      <c r="G46" s="131">
        <f>G47</f>
        <v>5</v>
      </c>
    </row>
    <row r="47" spans="1:7" ht="12.75">
      <c r="A47" s="126" t="s">
        <v>190</v>
      </c>
      <c r="B47" s="205" t="s">
        <v>271</v>
      </c>
      <c r="C47" s="118" t="s">
        <v>147</v>
      </c>
      <c r="D47" s="118" t="s">
        <v>150</v>
      </c>
      <c r="E47" s="122" t="s">
        <v>220</v>
      </c>
      <c r="F47" s="118" t="s">
        <v>191</v>
      </c>
      <c r="G47" s="131">
        <v>5</v>
      </c>
    </row>
    <row r="48" spans="1:7" ht="12.75">
      <c r="A48" s="190" t="s">
        <v>244</v>
      </c>
      <c r="B48" s="205" t="s">
        <v>271</v>
      </c>
      <c r="C48" s="215" t="s">
        <v>147</v>
      </c>
      <c r="D48" s="161" t="s">
        <v>152</v>
      </c>
      <c r="E48" s="161"/>
      <c r="F48" s="161"/>
      <c r="G48" s="162">
        <f>G49</f>
        <v>25.8</v>
      </c>
    </row>
    <row r="49" spans="1:7" ht="17.25" customHeight="1">
      <c r="A49" s="189" t="s">
        <v>245</v>
      </c>
      <c r="B49" s="205" t="s">
        <v>271</v>
      </c>
      <c r="C49" s="213" t="s">
        <v>147</v>
      </c>
      <c r="D49" s="118" t="s">
        <v>152</v>
      </c>
      <c r="E49" s="122" t="s">
        <v>246</v>
      </c>
      <c r="F49" s="118"/>
      <c r="G49" s="131">
        <f>G50+G53+G51</f>
        <v>25.8</v>
      </c>
    </row>
    <row r="50" spans="1:7" ht="12.75">
      <c r="A50" s="189" t="s">
        <v>275</v>
      </c>
      <c r="B50" s="205" t="s">
        <v>271</v>
      </c>
      <c r="C50" s="213" t="s">
        <v>147</v>
      </c>
      <c r="D50" s="118" t="s">
        <v>152</v>
      </c>
      <c r="E50" s="122" t="s">
        <v>248</v>
      </c>
      <c r="F50" s="118"/>
      <c r="G50" s="131">
        <v>20</v>
      </c>
    </row>
    <row r="51" spans="1:7" ht="12.75">
      <c r="A51" s="126" t="s">
        <v>249</v>
      </c>
      <c r="B51" s="205" t="s">
        <v>271</v>
      </c>
      <c r="C51" s="213" t="s">
        <v>147</v>
      </c>
      <c r="D51" s="118" t="s">
        <v>152</v>
      </c>
      <c r="E51" s="122" t="s">
        <v>248</v>
      </c>
      <c r="F51" s="118"/>
      <c r="G51" s="131">
        <v>2</v>
      </c>
    </row>
    <row r="52" spans="1:7" ht="12.75">
      <c r="A52" s="126" t="s">
        <v>190</v>
      </c>
      <c r="B52" s="205" t="s">
        <v>271</v>
      </c>
      <c r="C52" s="213" t="s">
        <v>147</v>
      </c>
      <c r="D52" s="118" t="s">
        <v>152</v>
      </c>
      <c r="E52" s="122" t="s">
        <v>248</v>
      </c>
      <c r="F52" s="118" t="s">
        <v>191</v>
      </c>
      <c r="G52" s="131">
        <v>2</v>
      </c>
    </row>
    <row r="53" spans="1:7" ht="12.75">
      <c r="A53" s="189" t="s">
        <v>276</v>
      </c>
      <c r="B53" s="205" t="s">
        <v>271</v>
      </c>
      <c r="C53" s="213" t="s">
        <v>147</v>
      </c>
      <c r="D53" s="118" t="s">
        <v>152</v>
      </c>
      <c r="E53" s="122" t="s">
        <v>251</v>
      </c>
      <c r="F53" s="118"/>
      <c r="G53" s="131">
        <v>3.8</v>
      </c>
    </row>
    <row r="54" spans="1:7" ht="12.75">
      <c r="A54" s="126" t="s">
        <v>190</v>
      </c>
      <c r="B54" s="205" t="s">
        <v>271</v>
      </c>
      <c r="C54" s="213" t="s">
        <v>147</v>
      </c>
      <c r="D54" s="118" t="s">
        <v>152</v>
      </c>
      <c r="E54" s="122" t="s">
        <v>251</v>
      </c>
      <c r="F54" s="118" t="s">
        <v>191</v>
      </c>
      <c r="G54" s="131">
        <v>3.8</v>
      </c>
    </row>
    <row r="55" spans="1:7" ht="12.75">
      <c r="A55" s="111" t="s">
        <v>153</v>
      </c>
      <c r="B55" s="209" t="s">
        <v>271</v>
      </c>
      <c r="C55" s="211" t="s">
        <v>140</v>
      </c>
      <c r="D55" s="112"/>
      <c r="E55" s="112"/>
      <c r="F55" s="112"/>
      <c r="G55" s="113">
        <v>14471.6</v>
      </c>
    </row>
    <row r="56" spans="1:7" ht="12.75">
      <c r="A56" s="164" t="s">
        <v>154</v>
      </c>
      <c r="B56" s="205" t="s">
        <v>271</v>
      </c>
      <c r="C56" s="212" t="s">
        <v>140</v>
      </c>
      <c r="D56" s="165" t="s">
        <v>150</v>
      </c>
      <c r="E56" s="165"/>
      <c r="F56" s="166"/>
      <c r="G56" s="167">
        <f>G57</f>
        <v>3485.2</v>
      </c>
    </row>
    <row r="57" spans="1:7" ht="30" customHeight="1">
      <c r="A57" s="168" t="s">
        <v>222</v>
      </c>
      <c r="B57" s="205" t="s">
        <v>271</v>
      </c>
      <c r="C57" s="216" t="s">
        <v>140</v>
      </c>
      <c r="D57" s="145" t="s">
        <v>150</v>
      </c>
      <c r="E57" s="118" t="s">
        <v>223</v>
      </c>
      <c r="F57" s="119"/>
      <c r="G57" s="120">
        <f>G58</f>
        <v>3485.2</v>
      </c>
    </row>
    <row r="58" spans="1:7" ht="12.75">
      <c r="A58" s="125" t="s">
        <v>228</v>
      </c>
      <c r="B58" s="205" t="s">
        <v>271</v>
      </c>
      <c r="C58" s="213" t="s">
        <v>140</v>
      </c>
      <c r="D58" s="118" t="s">
        <v>150</v>
      </c>
      <c r="E58" s="118" t="s">
        <v>229</v>
      </c>
      <c r="F58" s="122"/>
      <c r="G58" s="123">
        <f>G59</f>
        <v>3485.2</v>
      </c>
    </row>
    <row r="59" spans="1:7" ht="12.75">
      <c r="A59" s="126" t="s">
        <v>190</v>
      </c>
      <c r="B59" s="205" t="s">
        <v>271</v>
      </c>
      <c r="C59" s="213" t="s">
        <v>140</v>
      </c>
      <c r="D59" s="118" t="s">
        <v>150</v>
      </c>
      <c r="E59" s="118" t="s">
        <v>229</v>
      </c>
      <c r="F59" s="122" t="s">
        <v>191</v>
      </c>
      <c r="G59" s="123">
        <v>3485.2</v>
      </c>
    </row>
    <row r="60" spans="1:7" ht="12.75">
      <c r="A60" s="217" t="s">
        <v>230</v>
      </c>
      <c r="B60" s="209" t="s">
        <v>271</v>
      </c>
      <c r="C60" s="218" t="s">
        <v>140</v>
      </c>
      <c r="D60" s="219" t="s">
        <v>150</v>
      </c>
      <c r="E60" s="220" t="s">
        <v>231</v>
      </c>
      <c r="F60" s="219" t="s">
        <v>232</v>
      </c>
      <c r="G60" s="221">
        <v>10985.4</v>
      </c>
    </row>
    <row r="61" spans="1:7" ht="24.75" customHeight="1">
      <c r="A61" s="217" t="s">
        <v>155</v>
      </c>
      <c r="B61" s="209" t="s">
        <v>271</v>
      </c>
      <c r="C61" s="218" t="s">
        <v>140</v>
      </c>
      <c r="D61" s="219" t="s">
        <v>156</v>
      </c>
      <c r="E61" s="220" t="s">
        <v>234</v>
      </c>
      <c r="F61" s="219" t="s">
        <v>277</v>
      </c>
      <c r="G61" s="221">
        <v>1</v>
      </c>
    </row>
    <row r="62" spans="1:7" ht="12.75">
      <c r="A62" s="159" t="s">
        <v>221</v>
      </c>
      <c r="B62" s="209" t="s">
        <v>271</v>
      </c>
      <c r="C62" s="148" t="s">
        <v>158</v>
      </c>
      <c r="D62" s="148"/>
      <c r="E62" s="148"/>
      <c r="F62" s="148"/>
      <c r="G62" s="149">
        <f>SUM(G63)</f>
        <v>338</v>
      </c>
    </row>
    <row r="63" spans="1:7" ht="12.75">
      <c r="A63" s="160" t="s">
        <v>159</v>
      </c>
      <c r="B63" s="205" t="s">
        <v>271</v>
      </c>
      <c r="C63" s="161" t="s">
        <v>158</v>
      </c>
      <c r="D63" s="161" t="s">
        <v>147</v>
      </c>
      <c r="E63" s="161"/>
      <c r="F63" s="161"/>
      <c r="G63" s="162">
        <f>SUM(G65:G66)</f>
        <v>338</v>
      </c>
    </row>
    <row r="64" spans="1:7" ht="12.75">
      <c r="A64" s="163" t="s">
        <v>224</v>
      </c>
      <c r="B64" s="205" t="s">
        <v>271</v>
      </c>
      <c r="C64" s="118" t="s">
        <v>158</v>
      </c>
      <c r="D64" s="118" t="s">
        <v>147</v>
      </c>
      <c r="E64" s="118" t="s">
        <v>225</v>
      </c>
      <c r="F64" s="118"/>
      <c r="G64" s="131">
        <f>G65</f>
        <v>10</v>
      </c>
    </row>
    <row r="65" spans="1:7" ht="12.75">
      <c r="A65" s="126" t="s">
        <v>190</v>
      </c>
      <c r="B65" s="205" t="s">
        <v>271</v>
      </c>
      <c r="C65" s="118" t="s">
        <v>158</v>
      </c>
      <c r="D65" s="118" t="s">
        <v>147</v>
      </c>
      <c r="E65" s="118" t="s">
        <v>225</v>
      </c>
      <c r="F65" s="118" t="s">
        <v>191</v>
      </c>
      <c r="G65" s="131">
        <v>10</v>
      </c>
    </row>
    <row r="66" spans="1:7" ht="12.75">
      <c r="A66" s="163" t="s">
        <v>226</v>
      </c>
      <c r="B66" s="205" t="s">
        <v>271</v>
      </c>
      <c r="C66" s="118" t="s">
        <v>158</v>
      </c>
      <c r="D66" s="118" t="s">
        <v>147</v>
      </c>
      <c r="E66" s="118" t="s">
        <v>227</v>
      </c>
      <c r="F66" s="118"/>
      <c r="G66" s="131">
        <v>328</v>
      </c>
    </row>
    <row r="67" spans="1:7" ht="12.75">
      <c r="A67" s="126" t="s">
        <v>190</v>
      </c>
      <c r="B67" s="205" t="s">
        <v>271</v>
      </c>
      <c r="C67" s="118" t="s">
        <v>158</v>
      </c>
      <c r="D67" s="118" t="s">
        <v>147</v>
      </c>
      <c r="E67" s="118" t="s">
        <v>227</v>
      </c>
      <c r="F67" s="118" t="s">
        <v>191</v>
      </c>
      <c r="G67" s="131">
        <v>328</v>
      </c>
    </row>
    <row r="68" spans="1:7" ht="12.75">
      <c r="A68" s="173" t="s">
        <v>160</v>
      </c>
      <c r="B68" s="209" t="s">
        <v>271</v>
      </c>
      <c r="C68" s="174" t="s">
        <v>161</v>
      </c>
      <c r="D68" s="174"/>
      <c r="E68" s="174"/>
      <c r="F68" s="174"/>
      <c r="G68" s="175">
        <f>SUM(G69+G72)</f>
        <v>10542.5</v>
      </c>
    </row>
    <row r="69" spans="1:7" ht="12.75">
      <c r="A69" s="222" t="s">
        <v>278</v>
      </c>
      <c r="B69" s="205" t="s">
        <v>271</v>
      </c>
      <c r="C69" s="161" t="s">
        <v>161</v>
      </c>
      <c r="D69" s="161" t="s">
        <v>136</v>
      </c>
      <c r="E69" s="161"/>
      <c r="F69" s="161"/>
      <c r="G69" s="162">
        <f>G70</f>
        <v>295</v>
      </c>
    </row>
    <row r="70" spans="1:7" ht="12.75">
      <c r="A70" s="176" t="s">
        <v>255</v>
      </c>
      <c r="B70" s="205" t="s">
        <v>271</v>
      </c>
      <c r="C70" s="118" t="s">
        <v>161</v>
      </c>
      <c r="D70" s="118" t="s">
        <v>136</v>
      </c>
      <c r="E70" s="118" t="s">
        <v>234</v>
      </c>
      <c r="F70" s="118"/>
      <c r="G70" s="131">
        <f>G71</f>
        <v>295</v>
      </c>
    </row>
    <row r="71" spans="1:7" ht="12.75">
      <c r="A71" s="125" t="s">
        <v>235</v>
      </c>
      <c r="B71" s="205" t="s">
        <v>271</v>
      </c>
      <c r="C71" s="118" t="s">
        <v>161</v>
      </c>
      <c r="D71" s="118" t="s">
        <v>136</v>
      </c>
      <c r="E71" s="118" t="s">
        <v>234</v>
      </c>
      <c r="F71" s="118" t="s">
        <v>191</v>
      </c>
      <c r="G71" s="131">
        <v>295</v>
      </c>
    </row>
    <row r="72" spans="1:7" ht="12.75">
      <c r="A72" s="223" t="s">
        <v>237</v>
      </c>
      <c r="B72" s="209" t="s">
        <v>271</v>
      </c>
      <c r="C72" s="219" t="s">
        <v>161</v>
      </c>
      <c r="D72" s="219" t="s">
        <v>136</v>
      </c>
      <c r="E72" s="224" t="s">
        <v>238</v>
      </c>
      <c r="F72" s="219" t="s">
        <v>239</v>
      </c>
      <c r="G72" s="221">
        <v>10247.5</v>
      </c>
    </row>
    <row r="73" spans="1:7" ht="12.75">
      <c r="A73" s="147" t="s">
        <v>163</v>
      </c>
      <c r="B73" s="225" t="s">
        <v>271</v>
      </c>
      <c r="C73" s="148" t="s">
        <v>164</v>
      </c>
      <c r="D73" s="148"/>
      <c r="E73" s="148"/>
      <c r="F73" s="148"/>
      <c r="G73" s="149">
        <f>SUM(G74+G78)</f>
        <v>208.5</v>
      </c>
    </row>
    <row r="74" spans="1:7" ht="12.75">
      <c r="A74" s="150" t="s">
        <v>212</v>
      </c>
      <c r="B74" s="205" t="s">
        <v>271</v>
      </c>
      <c r="C74" s="152"/>
      <c r="D74" s="152"/>
      <c r="E74" s="152"/>
      <c r="F74" s="152"/>
      <c r="G74" s="157">
        <f>SUM(G77)</f>
        <v>53.3</v>
      </c>
    </row>
    <row r="75" spans="1:7" ht="60" customHeight="1">
      <c r="A75" s="154" t="s">
        <v>273</v>
      </c>
      <c r="B75" s="205" t="s">
        <v>271</v>
      </c>
      <c r="C75" s="151" t="s">
        <v>164</v>
      </c>
      <c r="D75" s="151" t="s">
        <v>136</v>
      </c>
      <c r="E75" s="226" t="s">
        <v>209</v>
      </c>
      <c r="F75" s="151"/>
      <c r="G75" s="131">
        <f>SUM(G77)</f>
        <v>53.3</v>
      </c>
    </row>
    <row r="76" spans="1:7" ht="12.75">
      <c r="A76" s="154" t="s">
        <v>279</v>
      </c>
      <c r="B76" s="205" t="s">
        <v>271</v>
      </c>
      <c r="C76" s="151" t="s">
        <v>164</v>
      </c>
      <c r="D76" s="151" t="s">
        <v>136</v>
      </c>
      <c r="E76" s="226" t="s">
        <v>213</v>
      </c>
      <c r="F76" s="151"/>
      <c r="G76" s="131">
        <f>SUM(G77)</f>
        <v>53.3</v>
      </c>
    </row>
    <row r="77" spans="1:7" ht="12.75">
      <c r="A77" s="150" t="s">
        <v>215</v>
      </c>
      <c r="B77" s="205" t="s">
        <v>271</v>
      </c>
      <c r="C77" s="151" t="s">
        <v>164</v>
      </c>
      <c r="D77" s="151" t="s">
        <v>136</v>
      </c>
      <c r="E77" s="226" t="s">
        <v>213</v>
      </c>
      <c r="F77" s="151" t="s">
        <v>202</v>
      </c>
      <c r="G77" s="131">
        <v>53.3</v>
      </c>
    </row>
    <row r="78" spans="1:7" ht="12.75">
      <c r="A78" s="164" t="s">
        <v>166</v>
      </c>
      <c r="B78" s="205" t="s">
        <v>271</v>
      </c>
      <c r="C78" s="185" t="s">
        <v>164</v>
      </c>
      <c r="D78" s="185" t="s">
        <v>147</v>
      </c>
      <c r="E78" s="185"/>
      <c r="F78" s="185"/>
      <c r="G78" s="162">
        <f>G79</f>
        <v>155.2</v>
      </c>
    </row>
    <row r="79" spans="1:7" ht="12.75">
      <c r="A79" s="125" t="s">
        <v>240</v>
      </c>
      <c r="B79" s="205" t="s">
        <v>271</v>
      </c>
      <c r="C79" s="151" t="s">
        <v>164</v>
      </c>
      <c r="D79" s="151" t="s">
        <v>147</v>
      </c>
      <c r="E79" s="151" t="s">
        <v>241</v>
      </c>
      <c r="F79" s="151"/>
      <c r="G79" s="131">
        <f>G80</f>
        <v>155.2</v>
      </c>
    </row>
    <row r="80" spans="1:7" ht="12.75">
      <c r="A80" s="125" t="s">
        <v>242</v>
      </c>
      <c r="B80" s="205" t="s">
        <v>271</v>
      </c>
      <c r="C80" s="151" t="s">
        <v>164</v>
      </c>
      <c r="D80" s="151" t="s">
        <v>147</v>
      </c>
      <c r="E80" s="151" t="s">
        <v>243</v>
      </c>
      <c r="F80" s="151"/>
      <c r="G80" s="131">
        <f>G81</f>
        <v>155.2</v>
      </c>
    </row>
    <row r="81" spans="1:7" ht="12.75">
      <c r="A81" s="186" t="s">
        <v>215</v>
      </c>
      <c r="B81" s="205" t="s">
        <v>271</v>
      </c>
      <c r="C81" s="151" t="s">
        <v>164</v>
      </c>
      <c r="D81" s="151" t="s">
        <v>147</v>
      </c>
      <c r="E81" s="151" t="s">
        <v>243</v>
      </c>
      <c r="F81" s="151" t="s">
        <v>202</v>
      </c>
      <c r="G81" s="131">
        <v>155.2</v>
      </c>
    </row>
    <row r="82" spans="1:7" ht="12.75">
      <c r="A82" s="227" t="s">
        <v>182</v>
      </c>
      <c r="B82" s="227"/>
      <c r="C82" s="228"/>
      <c r="D82" s="229"/>
      <c r="E82" s="229"/>
      <c r="F82" s="229"/>
      <c r="G82" s="230">
        <f>SUM(G13+G37+G43+G55+G62+G68+G73)</f>
        <v>31626.5</v>
      </c>
    </row>
    <row r="83" spans="1:7" ht="12.75">
      <c r="A83" s="65"/>
      <c r="B83" s="65"/>
      <c r="C83" s="65"/>
      <c r="D83" s="65"/>
      <c r="E83" s="65"/>
      <c r="F83" s="65"/>
      <c r="G83" s="124"/>
    </row>
    <row r="84" spans="1:7" ht="12.75">
      <c r="A84" s="65"/>
      <c r="B84" s="65"/>
      <c r="C84" s="65"/>
      <c r="D84" s="65"/>
      <c r="E84" s="65"/>
      <c r="F84" s="65"/>
      <c r="G84" s="124"/>
    </row>
    <row r="85" spans="1:7" ht="12.75">
      <c r="A85" s="65"/>
      <c r="B85" s="65"/>
      <c r="C85" s="65"/>
      <c r="D85" s="65"/>
      <c r="E85" s="65"/>
      <c r="F85" s="65"/>
      <c r="G85" s="124"/>
    </row>
    <row r="86" spans="1:7" ht="12.75">
      <c r="A86" s="65"/>
      <c r="B86" s="65"/>
      <c r="C86" s="65"/>
      <c r="D86" s="65"/>
      <c r="E86" s="65"/>
      <c r="F86" s="65"/>
      <c r="G86" s="124"/>
    </row>
    <row r="87" spans="1:7" ht="12.75">
      <c r="A87" s="65"/>
      <c r="B87" s="65"/>
      <c r="C87" s="65"/>
      <c r="D87" s="65"/>
      <c r="E87" s="65"/>
      <c r="F87" s="65"/>
      <c r="G87" s="124"/>
    </row>
    <row r="88" spans="1:7" ht="12.75">
      <c r="A88" s="65"/>
      <c r="B88" s="65"/>
      <c r="C88" s="65"/>
      <c r="D88" s="65"/>
      <c r="E88" s="65"/>
      <c r="F88" s="65"/>
      <c r="G88" s="124"/>
    </row>
    <row r="89" spans="1:7" ht="12.75">
      <c r="A89" s="65"/>
      <c r="B89" s="65"/>
      <c r="C89" s="65"/>
      <c r="D89" s="65"/>
      <c r="E89" s="65"/>
      <c r="F89" s="65"/>
      <c r="G89" s="124"/>
    </row>
    <row r="90" spans="1:7" ht="12.75">
      <c r="A90" s="65"/>
      <c r="B90" s="65"/>
      <c r="C90" s="65"/>
      <c r="D90" s="65"/>
      <c r="E90" s="65"/>
      <c r="F90" s="65"/>
      <c r="G90" s="124"/>
    </row>
    <row r="91" spans="1:7" ht="12.75">
      <c r="A91" s="65"/>
      <c r="B91" s="65"/>
      <c r="C91" s="65"/>
      <c r="D91" s="65"/>
      <c r="E91" s="65"/>
      <c r="F91" s="65"/>
      <c r="G91" s="124"/>
    </row>
    <row r="92" spans="1:7" ht="12.75">
      <c r="A92" s="65"/>
      <c r="B92" s="65"/>
      <c r="C92" s="65"/>
      <c r="D92" s="65"/>
      <c r="E92" s="65"/>
      <c r="F92" s="65"/>
      <c r="G92" s="124"/>
    </row>
    <row r="93" spans="1:7" ht="12.75">
      <c r="A93" s="65"/>
      <c r="B93" s="65"/>
      <c r="C93" s="65"/>
      <c r="D93" s="65"/>
      <c r="E93" s="65"/>
      <c r="F93" s="65"/>
      <c r="G93" s="124"/>
    </row>
    <row r="94" spans="1:7" ht="12.75">
      <c r="A94" s="65"/>
      <c r="B94" s="65"/>
      <c r="C94" s="65"/>
      <c r="D94" s="65"/>
      <c r="E94" s="65"/>
      <c r="F94" s="65"/>
      <c r="G94" s="124"/>
    </row>
    <row r="95" spans="1:7" ht="12.75">
      <c r="A95" s="65"/>
      <c r="B95" s="65"/>
      <c r="C95" s="65"/>
      <c r="D95" s="65"/>
      <c r="E95" s="65"/>
      <c r="F95" s="65"/>
      <c r="G95" s="124"/>
    </row>
    <row r="96" spans="1:7" ht="12.75">
      <c r="A96" s="65"/>
      <c r="B96" s="65"/>
      <c r="C96" s="65"/>
      <c r="D96" s="65"/>
      <c r="E96" s="65"/>
      <c r="F96" s="65"/>
      <c r="G96" s="124"/>
    </row>
    <row r="97" spans="1:7" ht="12.75">
      <c r="A97" s="65"/>
      <c r="B97" s="65"/>
      <c r="C97" s="65"/>
      <c r="D97" s="65"/>
      <c r="E97" s="65"/>
      <c r="F97" s="65"/>
      <c r="G97" s="124"/>
    </row>
    <row r="98" spans="1:7" ht="12.75">
      <c r="A98" s="65"/>
      <c r="B98" s="65"/>
      <c r="C98" s="65"/>
      <c r="D98" s="65"/>
      <c r="E98" s="65"/>
      <c r="F98" s="65"/>
      <c r="G98" s="124"/>
    </row>
    <row r="99" spans="1:7" ht="12.75">
      <c r="A99" s="65"/>
      <c r="B99" s="65"/>
      <c r="C99" s="65"/>
      <c r="D99" s="65"/>
      <c r="E99" s="65"/>
      <c r="F99" s="65"/>
      <c r="G99" s="124"/>
    </row>
    <row r="100" spans="1:7" ht="12.75">
      <c r="A100" s="65"/>
      <c r="B100" s="65"/>
      <c r="C100" s="65"/>
      <c r="D100" s="65"/>
      <c r="E100" s="65"/>
      <c r="F100" s="65"/>
      <c r="G100" s="124"/>
    </row>
    <row r="101" spans="1:7" ht="12.75">
      <c r="A101" s="65"/>
      <c r="B101" s="65"/>
      <c r="C101" s="65"/>
      <c r="D101" s="65"/>
      <c r="E101" s="65"/>
      <c r="F101" s="65"/>
      <c r="G101" s="124"/>
    </row>
    <row r="102" spans="1:7" ht="12.75">
      <c r="A102" s="65"/>
      <c r="B102" s="65"/>
      <c r="C102" s="65"/>
      <c r="D102" s="65"/>
      <c r="E102" s="65"/>
      <c r="F102" s="65"/>
      <c r="G102" s="124"/>
    </row>
    <row r="103" spans="1:7" ht="12.75">
      <c r="A103" s="65"/>
      <c r="B103" s="65"/>
      <c r="C103" s="65"/>
      <c r="D103" s="65"/>
      <c r="E103" s="65"/>
      <c r="F103" s="65"/>
      <c r="G103" s="124"/>
    </row>
    <row r="104" spans="1:7" ht="12.75">
      <c r="A104" s="65"/>
      <c r="B104" s="65"/>
      <c r="C104" s="65"/>
      <c r="D104" s="65"/>
      <c r="E104" s="65"/>
      <c r="F104" s="65"/>
      <c r="G104" s="124"/>
    </row>
    <row r="105" spans="1:7" ht="12.75">
      <c r="A105" s="65"/>
      <c r="B105" s="65"/>
      <c r="C105" s="65"/>
      <c r="D105" s="65"/>
      <c r="E105" s="65"/>
      <c r="F105" s="65"/>
      <c r="G105" s="124"/>
    </row>
  </sheetData>
  <sheetProtection selectLockedCells="1" selectUnlockedCells="1"/>
  <mergeCells count="8">
    <mergeCell ref="A1:G1"/>
    <mergeCell ref="A2:G2"/>
    <mergeCell ref="A3:G3"/>
    <mergeCell ref="A5:G5"/>
    <mergeCell ref="A6:G6"/>
    <mergeCell ref="A7:G7"/>
    <mergeCell ref="A8:G8"/>
    <mergeCell ref="A9:G9"/>
  </mergeCells>
  <printOptions/>
  <pageMargins left="0.75" right="0.75" top="1" bottom="1" header="0.5118055555555555" footer="0.5118055555555555"/>
  <pageSetup horizontalDpi="300" verticalDpi="300"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Приложения</dc:title>
  <dc:subject>Бюджет 2009-2011</dc:subject>
  <dc:creator>Ramazan Psapitow</dc:creator>
  <cp:keywords/>
  <dc:description/>
  <cp:lastModifiedBy/>
  <cp:lastPrinted>2020-01-31T07:56:41Z</cp:lastPrinted>
  <dcterms:created xsi:type="dcterms:W3CDTF">2008-12-11T12:51:54Z</dcterms:created>
  <dcterms:modified xsi:type="dcterms:W3CDTF">2020-01-31T07:56:51Z</dcterms:modified>
  <cp:category/>
  <cp:version/>
  <cp:contentType/>
  <cp:contentStatus/>
  <cp:revision>88</cp:revision>
</cp:coreProperties>
</file>