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прилож1" sheetId="1" r:id="rId1"/>
    <sheet name="прилож2" sheetId="2" r:id="rId2"/>
    <sheet name="прило6" sheetId="3" r:id="rId3"/>
    <sheet name="пр7" sheetId="4" r:id="rId4"/>
    <sheet name="прил8" sheetId="5" r:id="rId5"/>
    <sheet name="приложение 9" sheetId="6" r:id="rId6"/>
    <sheet name="прилож10" sheetId="7" r:id="rId7"/>
    <sheet name="прилож11" sheetId="8" r:id="rId8"/>
    <sheet name="при12" sheetId="9" r:id="rId9"/>
    <sheet name="пр13" sheetId="10" r:id="rId10"/>
    <sheet name="прил 14" sheetId="11" r:id="rId11"/>
    <sheet name="прил15" sheetId="12" r:id="rId12"/>
  </sheets>
  <definedNames>
    <definedName name="Excel_BuiltIn_Print_Area" localSheetId="0">'прилож1'!$A$1:$C$40</definedName>
    <definedName name="Excel_BuiltIn_Print_Area" localSheetId="6">'прилож10'!$A$1:$D$75</definedName>
    <definedName name="Excel_BuiltIn_Print_Area" localSheetId="7">'прилож11'!$A$1:$D$56</definedName>
    <definedName name="_xlnm.Print_Area" localSheetId="4">'прил8'!$A$1:$D$30</definedName>
    <definedName name="_xlnm.Print_Area" localSheetId="0">'прилож1'!$A$1:$C$42</definedName>
    <definedName name="_xlnm.Print_Area" localSheetId="6">'прилож10'!$A$1:$D$76</definedName>
    <definedName name="_xlnm.Print_Area" localSheetId="7">'прилож11'!$A$1:$E$57</definedName>
    <definedName name="_xlnm.Print_Area" localSheetId="5">'приложение 9'!$A$1:$E$31</definedName>
  </definedNames>
  <calcPr fullCalcOnLoad="1"/>
</workbook>
</file>

<file path=xl/sharedStrings.xml><?xml version="1.0" encoding="utf-8"?>
<sst xmlns="http://schemas.openxmlformats.org/spreadsheetml/2006/main" count="1301" uniqueCount="276">
  <si>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</si>
  <si>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</si>
  <si>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2023год  и плановый период 2024-2025гг. </t>
  </si>
  <si>
    <t>От ___ декабря 2022года  №_______</t>
  </si>
  <si>
    <t xml:space="preserve">Поступление доходов в бюджет муниципального образования «Натырбовское сельское поселение» в 2023 году
</t>
  </si>
  <si>
    <t>тыс.руб.</t>
  </si>
  <si>
    <t xml:space="preserve">Код бюджетной        классификации РФ </t>
  </si>
  <si>
    <t>Наименование доходов</t>
  </si>
  <si>
    <t>Сумма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</si>
  <si>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</si>
  <si>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</si>
  <si>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</si>
  <si>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</si>
  <si>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</si>
  <si>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</si>
  <si>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</si>
  <si>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</si>
  <si>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</si>
  <si>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</si>
  <si>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</si>
  <si>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</si>
  <si>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</si>
  <si>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</si>
  <si>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</si>
  <si>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</si>
  <si>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</si>
  <si>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</si>
  <si>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</si>
  <si>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</si>
  <si>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</si>
  <si>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</si>
  <si>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</si>
  <si>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</si>
  <si>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</si>
  <si>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</si>
  <si>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</si>
  <si>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000 1 06 06000 00 0000 110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</si>
  <si>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</si>
  <si>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</si>
  <si>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</si>
  <si>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</si>
  <si>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</si>
  <si>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</si>
  <si>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</si>
  <si>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</si>
  <si>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</si>
  <si>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</si>
  <si>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</si>
  <si>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</si>
  <si>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</si>
  <si>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</si>
  <si>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 xml:space="preserve">Доходы от оказания платных услуг и компенсации затрат государства </t>
  </si>
  <si>
    <t>000 1 16 00000 00 0000 000</t>
  </si>
  <si>
    <t>Штрафы, санкции, возмещение ущерба</t>
  </si>
  <si>
    <t xml:space="preserve">000 2 00 00000 00 0000 000 </t>
  </si>
  <si>
    <t>Безвозмездные поступления:</t>
  </si>
  <si>
    <t>000 2 02 10000 00 0000 150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</si>
  <si>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</si>
  <si>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</si>
  <si>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</si>
  <si>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000 202 30000 00 0000 150</t>
  </si>
  <si>
    <t>Субвенции бюджетам бюджетной системы Российской Федерации</t>
  </si>
  <si>
    <t>000 2 02 272372 10 0000 150</t>
  </si>
  <si>
    <t>Субсидии бюджетам сельских поселений на реализацию мероприятий по строительству и реконструкции автомобильных дорог, ведущих к общественно-значимым объектам сельских населенных пунктов, а также к объектам производства и переработки сельскохозяйственной продукции</t>
  </si>
  <si>
    <t>000 2 02 35118 10 0000 150</t>
  </si>
  <si>
    <t>Субвенции бюджетам сельских поселений на осуществление первичного воинского учета органами местного управления поселений, муниниципальных и городских округов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</si>
  <si>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</si>
  <si>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</si>
  <si>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000 2 02 40000 00 0000 150</t>
  </si>
  <si>
    <t>Иные межбюджетные трансферты</t>
  </si>
  <si>
    <t>000 2 02 49999 10 0000 150</t>
  </si>
  <si>
    <t xml:space="preserve">Прочие межбюджетные трансферты передаваемые бюджетам сельских поселений </t>
  </si>
  <si>
    <t xml:space="preserve">Приложение №2  к Решению Совета народных депутатов муниципального </t>
  </si>
  <si>
    <t>образования «Натырбовское сельское поселение» на 2023год  и плановый период 2024-2025гг.</t>
  </si>
  <si>
    <t xml:space="preserve">Поступление доходов в бюджет муниципального образования «Натырбовское сельское поселение» на плановый период 2024-2025гг.
</t>
  </si>
  <si>
    <t>Сумма на 2024 год</t>
  </si>
  <si>
    <t>Сумма на 2025 год</t>
  </si>
  <si>
    <t>000 202 20000 00 0000 150</t>
  </si>
  <si>
    <t>Субсидии бюджетам сельских поселений</t>
  </si>
  <si>
    <t>Субсии бюджетам сельских поселений на обеспечение комплексного развития сельских территорий</t>
  </si>
  <si>
    <t xml:space="preserve">Приложение №3  к Решению Совета народных депутатов муниципального </t>
  </si>
  <si>
    <t xml:space="preserve">Источники финансирования дефицита бюджета муниципального образования «Натырбовское сельское поселение» на 2023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</si>
  <si>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</si>
  <si>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</si>
  <si>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</si>
  <si>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</si>
  <si>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</si>
  <si>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</si>
  <si>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Погашение бюджетами сельских поселений кредитов, предоставленных кредитными организациями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</si>
  <si>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</si>
  <si>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</si>
  <si>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</si>
  <si>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</si>
  <si>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</si>
  <si>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</si>
  <si>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</si>
  <si>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</si>
  <si>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</si>
  <si>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</si>
  <si>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</si>
  <si>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</si>
  <si>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</si>
  <si>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</si>
  <si>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</si>
  <si>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</si>
  <si>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</si>
  <si>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</si>
  <si>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</si>
  <si>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</si>
  <si>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</si>
  <si>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</si>
  <si>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</si>
  <si>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№4  к Решению Совета народных депутатов муниципального </t>
  </si>
  <si>
    <t xml:space="preserve">Источники финансирования дефицита бюджета муниципального образования «Натырбовское сельское поселение» на плановый период 2024-2025гг.
</t>
  </si>
  <si>
    <t>Сумма, тыс.руб. 2023г.</t>
  </si>
  <si>
    <t>Сумма, тыс.руб. 2024г.</t>
  </si>
  <si>
    <t xml:space="preserve">Приложение №5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</si>
  <si>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2023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</si>
  <si>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</si>
  <si>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</si>
  <si>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</si>
  <si>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</si>
  <si>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</si>
  <si>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</si>
  <si>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</si>
  <si>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</si>
  <si>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</si>
  <si>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</si>
  <si>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</si>
  <si>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</si>
  <si>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</si>
  <si>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</si>
  <si>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</si>
  <si>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</si>
  <si>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</si>
  <si>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</si>
  <si>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</si>
  <si>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</si>
  <si>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</si>
  <si>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</si>
  <si>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</si>
  <si>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</si>
  <si>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</si>
  <si>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</si>
  <si>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</si>
  <si>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</si>
  <si>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</si>
  <si>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</si>
  <si>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</si>
  <si>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</si>
  <si>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</si>
  <si>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</si>
  <si>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</si>
  <si>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</si>
  <si>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</si>
  <si>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</si>
  <si>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</si>
  <si>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плановый период 2024-2025гг.
</t>
  </si>
  <si>
    <t>Сумма, тыс.руб. 2024 год</t>
  </si>
  <si>
    <t>Сумма, тыс.руб. 2025 год</t>
  </si>
  <si>
    <t>условно утвержденные расходы, в соответствии со статьей 184.1 Бюджетного кодекса Российской Федерации</t>
  </si>
  <si>
    <t>Сельское хозяйство и рыболовство</t>
  </si>
  <si>
    <t xml:space="preserve">Приложение №7  к Решению Совета народных депутатов муниципального 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</si>
  <si>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2023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</si>
  <si>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</si>
  <si>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</si>
  <si>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</si>
  <si>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</si>
  <si>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Муниципальная программа «Социальная поддержка граждан на территории МО «Натырбовкое сп»</t>
  </si>
  <si>
    <t>3520010000</t>
  </si>
  <si>
    <t>300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</si>
  <si>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</si>
  <si>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</si>
  <si>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</si>
  <si>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</si>
  <si>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</si>
  <si>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</si>
  <si>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</si>
  <si>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</si>
  <si>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</si>
  <si>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</si>
  <si>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</si>
  <si>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</si>
  <si>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</si>
  <si>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</si>
  <si>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</si>
  <si>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</si>
  <si>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</si>
  <si>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</si>
  <si>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Социальное обеспечение и иные выплаты населению</t>
  </si>
  <si>
    <t>Иные бюджетные ассигнования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</si>
  <si>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</si>
  <si>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</si>
  <si>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</si>
  <si>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</si>
  <si>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</si>
  <si>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</si>
  <si>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</si>
  <si>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</si>
  <si>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</si>
  <si>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</si>
  <si>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</si>
  <si>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</si>
  <si>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</si>
  <si>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</si>
  <si>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</si>
  <si>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</si>
  <si>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</si>
  <si>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</si>
  <si>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</si>
  <si>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</si>
  <si>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</si>
  <si>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</si>
  <si>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</si>
  <si>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</si>
  <si>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</si>
  <si>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</si>
  <si>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</si>
  <si>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</si>
  <si>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</si>
  <si>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Муниципальная программа «Поддержка и развитие малого и среднего предпринимательства на территории МО «Натырбовкое сп»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</si>
  <si>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</si>
  <si>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</si>
  <si>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</si>
  <si>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</si>
  <si>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</si>
  <si>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</si>
  <si>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</si>
  <si>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2022 годы.</t>
  </si>
  <si>
    <t>6650001000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</si>
  <si>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2022г.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</si>
  <si>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2022г.</t>
  </si>
  <si>
    <t>6650002000</t>
  </si>
  <si>
    <t>реализация мероприятий по строительству и реконструкции автомобильных дорог, ведущих к общественно-значимым объектам сельских населенных пунктов</t>
  </si>
  <si>
    <t>66300L3720</t>
  </si>
  <si>
    <t xml:space="preserve">Приложение №8  к Решению Совета народных депутатов муниципального </t>
  </si>
  <si>
    <t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на плановый период 2024-2025гг.</t>
  </si>
  <si>
    <t>Сумма, тыс.руб. 2025г.</t>
  </si>
  <si>
    <t>6670000000</t>
  </si>
  <si>
    <t>000</t>
  </si>
  <si>
    <t xml:space="preserve">Приложение №9  к Решению Совета народных депутатов муниципального </t>
  </si>
  <si>
    <t>Ведомственная структура расходов бюджета муниципального  образования «Натырбовское сельское поселение» на 2023год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</si>
  <si>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</si>
  <si>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</si>
  <si>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</si>
  <si>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</si>
  <si>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</si>
  <si>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</si>
  <si>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</si>
  <si>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</si>
  <si>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</si>
  <si>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«По противодействию коррупции в муниципальном образовании «Натырбовское сельское поселение» на 2022годы.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</si>
  <si>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2022г.</t>
  </si>
  <si>
    <t>414</t>
  </si>
  <si>
    <t>201</t>
  </si>
  <si>
    <t>Другие вопросы в области культуры, кинематографии</t>
  </si>
  <si>
    <t>КУЛЬТУРА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</si>
  <si>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</si>
  <si>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№10  к Решению Совета народных депутатов муниципального </t>
  </si>
  <si>
    <t>Ведомственная структура расходов бюджета муниципального  образования «Натырбовское сельское поселение» на плановый период 2024-2025гг. по разделам , подразделам, целевым статьям и видам расходов  классификации расходов бюджетов Российской Федерации</t>
  </si>
  <si>
    <t>Сумма, тыс.руб. 2024 г.</t>
  </si>
  <si>
    <t>Сумма, тыс.руб. 2025 г.</t>
  </si>
  <si>
    <t>880</t>
  </si>
  <si>
    <t>организация мероприятий при осуществлении деятельности по обращению с животными без владельцев</t>
  </si>
  <si>
    <t xml:space="preserve">Приложение №11  к Решению Совета народных депутатов муниципального </t>
  </si>
  <si>
    <t>От ___ декабря 20212ода  №_______</t>
  </si>
  <si>
    <t>Программа муниципальных внутренних заимствований муниципального образования "Натырбовское сельское поселение" на 2023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</si>
  <si>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</si>
  <si>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</si>
  <si>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</si>
  <si>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</si>
  <si>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</si>
  <si>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</si>
  <si>
    <t xml:space="preserve">Приложение №12  к Решению Совета народных депутатов муниципального </t>
  </si>
  <si>
    <t>Программа муниципальных внутренних заимствований муниципального образования "Натырбовское сельское поселение" на плановый период 2024-2025гг.</t>
  </si>
  <si>
    <t>Сумма, тыс.руб. 2022г.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</si>
</sst>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sz val="11"/>
      <name val="Times New Roman Cyr"/>
      <family val="1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top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64" fontId="22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64" fontId="23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164" fontId="22" fillId="0" borderId="14" xfId="0" applyNumberFormat="1" applyFont="1" applyBorder="1" applyAlignment="1">
      <alignment horizontal="right" vertical="center" wrapText="1"/>
    </xf>
    <xf numFmtId="165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164" fontId="22" fillId="0" borderId="14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165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164" fontId="26" fillId="0" borderId="14" xfId="0" applyNumberFormat="1" applyFont="1" applyBorder="1" applyAlignment="1">
      <alignment vertical="center" wrapText="1"/>
    </xf>
    <xf numFmtId="165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165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49" fontId="23" fillId="0" borderId="11" xfId="0" applyNumberFormat="1" applyFont="1" applyBorder="1" applyAlignment="1" applyProtection="1">
      <alignment horizontal="right" vertical="center" wrapText="1"/>
      <protection locked="0"/>
    </xf>
    <xf numFmtId="49" fontId="23" fillId="24" borderId="11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Border="1" applyAlignment="1" applyProtection="1">
      <alignment horizontal="righ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164" fontId="23" fillId="0" borderId="18" xfId="0" applyNumberFormat="1" applyFont="1" applyBorder="1" applyAlignment="1">
      <alignment horizontal="right" vertical="center" wrapText="1"/>
    </xf>
    <xf numFmtId="165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vertical="center" wrapText="1"/>
    </xf>
    <xf numFmtId="165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 wrapText="1"/>
      <protection locked="0"/>
    </xf>
    <xf numFmtId="164" fontId="21" fillId="0" borderId="11" xfId="0" applyNumberFormat="1" applyFont="1" applyBorder="1" applyAlignment="1">
      <alignment horizontal="right" vertical="center" wrapText="1"/>
    </xf>
    <xf numFmtId="49" fontId="24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49" fontId="27" fillId="24" borderId="11" xfId="0" applyNumberFormat="1" applyFont="1" applyFill="1" applyBorder="1" applyAlignment="1">
      <alignment horizontal="right" vertical="center" wrapText="1" shrinkToFit="1"/>
    </xf>
    <xf numFmtId="0" fontId="27" fillId="24" borderId="11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 shrinkToFit="1"/>
    </xf>
    <xf numFmtId="0" fontId="26" fillId="24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vertical="center" wrapText="1"/>
    </xf>
    <xf numFmtId="164" fontId="22" fillId="0" borderId="11" xfId="0" applyNumberFormat="1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right"/>
    </xf>
    <xf numFmtId="0" fontId="32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24" borderId="11" xfId="0" applyNumberFormat="1" applyFont="1" applyFill="1" applyBorder="1" applyAlignment="1">
      <alignment horizontal="left" vertical="top"/>
    </xf>
    <xf numFmtId="0" fontId="0" fillId="24" borderId="11" xfId="0" applyFont="1" applyFill="1" applyBorder="1" applyAlignment="1">
      <alignment horizontal="center"/>
    </xf>
    <xf numFmtId="166" fontId="0" fillId="24" borderId="11" xfId="0" applyNumberFormat="1" applyFont="1" applyFill="1" applyBorder="1" applyAlignment="1">
      <alignment horizontal="center" wrapText="1"/>
    </xf>
    <xf numFmtId="49" fontId="0" fillId="24" borderId="11" xfId="0" applyNumberFormat="1" applyFont="1" applyFill="1" applyBorder="1" applyAlignment="1">
      <alignment horizontal="left" vertical="top" wrapText="1"/>
    </xf>
    <xf numFmtId="49" fontId="9" fillId="24" borderId="11" xfId="0" applyNumberFormat="1" applyFont="1" applyFill="1" applyBorder="1" applyAlignment="1">
      <alignment horizontal="left" vertical="top" wrapText="1"/>
    </xf>
    <xf numFmtId="0" fontId="9" fillId="24" borderId="11" xfId="0" applyFont="1" applyFill="1" applyBorder="1" applyAlignment="1">
      <alignment horizontal="center"/>
    </xf>
    <xf numFmtId="166" fontId="9" fillId="24" borderId="11" xfId="0" applyNumberFormat="1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166" fontId="9" fillId="24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166" fontId="0" fillId="24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66" fontId="9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9" fillId="24" borderId="11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9" fillId="24" borderId="11" xfId="0" applyNumberFormat="1" applyFont="1" applyFill="1" applyBorder="1" applyAlignment="1">
      <alignment horizontal="left" vertical="top"/>
    </xf>
    <xf numFmtId="49" fontId="9" fillId="24" borderId="11" xfId="0" applyNumberFormat="1" applyFont="1" applyFill="1" applyBorder="1" applyAlignment="1">
      <alignment horizontal="center" wrapText="1"/>
    </xf>
    <xf numFmtId="166" fontId="9" fillId="24" borderId="11" xfId="0" applyNumberFormat="1" applyFont="1" applyFill="1" applyBorder="1" applyAlignment="1">
      <alignment horizontal="right" wrapText="1"/>
    </xf>
    <xf numFmtId="49" fontId="9" fillId="24" borderId="11" xfId="0" applyNumberFormat="1" applyFont="1" applyFill="1" applyBorder="1" applyAlignment="1">
      <alignment horizontal="center"/>
    </xf>
    <xf numFmtId="0" fontId="9" fillId="25" borderId="0" xfId="0" applyFont="1" applyFill="1" applyAlignment="1">
      <alignment/>
    </xf>
    <xf numFmtId="49" fontId="0" fillId="24" borderId="11" xfId="0" applyNumberFormat="1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wrapText="1"/>
    </xf>
    <xf numFmtId="166" fontId="0" fillId="24" borderId="11" xfId="0" applyNumberFormat="1" applyFont="1" applyFill="1" applyBorder="1" applyAlignment="1">
      <alignment horizontal="right" wrapText="1"/>
    </xf>
    <xf numFmtId="166" fontId="0" fillId="24" borderId="11" xfId="0" applyNumberFormat="1" applyFill="1" applyBorder="1" applyAlignment="1">
      <alignment horizontal="right" wrapText="1"/>
    </xf>
    <xf numFmtId="0" fontId="0" fillId="24" borderId="11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49" fontId="25" fillId="24" borderId="11" xfId="0" applyNumberFormat="1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wrapText="1"/>
    </xf>
    <xf numFmtId="0" fontId="0" fillId="25" borderId="0" xfId="0" applyFill="1" applyAlignment="1">
      <alignment/>
    </xf>
    <xf numFmtId="0" fontId="1" fillId="24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24" borderId="0" xfId="0" applyFill="1" applyAlignment="1">
      <alignment/>
    </xf>
    <xf numFmtId="0" fontId="34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1" xfId="0" applyNumberFormat="1" applyFont="1" applyBorder="1" applyAlignment="1">
      <alignment horizontal="center" wrapText="1"/>
    </xf>
    <xf numFmtId="166" fontId="9" fillId="0" borderId="11" xfId="0" applyNumberFormat="1" applyFont="1" applyBorder="1" applyAlignment="1">
      <alignment horizontal="right" wrapText="1"/>
    </xf>
    <xf numFmtId="166" fontId="0" fillId="0" borderId="0" xfId="0" applyNumberFormat="1" applyAlignment="1">
      <alignment/>
    </xf>
    <xf numFmtId="0" fontId="32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166" fontId="34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5" fillId="0" borderId="11" xfId="0" applyFont="1" applyFill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166" fontId="35" fillId="0" borderId="11" xfId="0" applyNumberFormat="1" applyFont="1" applyBorder="1" applyAlignment="1">
      <alignment/>
    </xf>
    <xf numFmtId="0" fontId="35" fillId="24" borderId="11" xfId="0" applyFont="1" applyFill="1" applyBorder="1" applyAlignment="1">
      <alignment horizontal="left" wrapText="1"/>
    </xf>
    <xf numFmtId="49" fontId="36" fillId="24" borderId="11" xfId="0" applyNumberFormat="1" applyFont="1" applyFill="1" applyBorder="1" applyAlignment="1">
      <alignment horizontal="center"/>
    </xf>
    <xf numFmtId="49" fontId="0" fillId="24" borderId="22" xfId="0" applyNumberFormat="1" applyFont="1" applyFill="1" applyBorder="1" applyAlignment="1">
      <alignment horizontal="center"/>
    </xf>
    <xf numFmtId="166" fontId="35" fillId="24" borderId="11" xfId="0" applyNumberFormat="1" applyFont="1" applyFill="1" applyBorder="1" applyAlignment="1">
      <alignment/>
    </xf>
    <xf numFmtId="49" fontId="37" fillId="24" borderId="11" xfId="0" applyNumberFormat="1" applyFont="1" applyFill="1" applyBorder="1" applyAlignment="1">
      <alignment wrapText="1"/>
    </xf>
    <xf numFmtId="49" fontId="38" fillId="24" borderId="19" xfId="0" applyNumberFormat="1" applyFont="1" applyFill="1" applyBorder="1" applyAlignment="1">
      <alignment horizontal="right"/>
    </xf>
    <xf numFmtId="164" fontId="37" fillId="24" borderId="19" xfId="0" applyNumberFormat="1" applyFont="1" applyFill="1" applyBorder="1" applyAlignment="1">
      <alignment/>
    </xf>
    <xf numFmtId="0" fontId="39" fillId="24" borderId="11" xfId="0" applyFont="1" applyFill="1" applyBorder="1" applyAlignment="1">
      <alignment/>
    </xf>
    <xf numFmtId="49" fontId="39" fillId="24" borderId="19" xfId="0" applyNumberFormat="1" applyFont="1" applyFill="1" applyBorder="1" applyAlignment="1">
      <alignment horizontal="right"/>
    </xf>
    <xf numFmtId="164" fontId="39" fillId="24" borderId="19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40" fillId="24" borderId="11" xfId="0" applyFont="1" applyFill="1" applyBorder="1" applyAlignment="1">
      <alignment wrapText="1"/>
    </xf>
    <xf numFmtId="49" fontId="40" fillId="24" borderId="11" xfId="0" applyNumberFormat="1" applyFont="1" applyFill="1" applyBorder="1" applyAlignment="1">
      <alignment horizontal="right"/>
    </xf>
    <xf numFmtId="49" fontId="41" fillId="24" borderId="19" xfId="0" applyNumberFormat="1" applyFont="1" applyFill="1" applyBorder="1" applyAlignment="1">
      <alignment horizontal="right"/>
    </xf>
    <xf numFmtId="164" fontId="40" fillId="24" borderId="19" xfId="0" applyNumberFormat="1" applyFont="1" applyFill="1" applyBorder="1" applyAlignment="1">
      <alignment/>
    </xf>
    <xf numFmtId="0" fontId="40" fillId="24" borderId="11" xfId="0" applyFont="1" applyFill="1" applyBorder="1" applyAlignment="1">
      <alignment vertical="top" wrapText="1"/>
    </xf>
    <xf numFmtId="164" fontId="40" fillId="24" borderId="11" xfId="0" applyNumberFormat="1" applyFont="1" applyFill="1" applyBorder="1" applyAlignment="1">
      <alignment/>
    </xf>
    <xf numFmtId="49" fontId="40" fillId="24" borderId="11" xfId="0" applyNumberFormat="1" applyFont="1" applyFill="1" applyBorder="1" applyAlignment="1">
      <alignment vertical="top" wrapText="1"/>
    </xf>
    <xf numFmtId="49" fontId="40" fillId="24" borderId="11" xfId="0" applyNumberFormat="1" applyFont="1" applyFill="1" applyBorder="1" applyAlignment="1">
      <alignment wrapText="1"/>
    </xf>
    <xf numFmtId="49" fontId="42" fillId="24" borderId="11" xfId="0" applyNumberFormat="1" applyFont="1" applyFill="1" applyBorder="1" applyAlignment="1">
      <alignment wrapText="1"/>
    </xf>
    <xf numFmtId="49" fontId="39" fillId="24" borderId="11" xfId="0" applyNumberFormat="1" applyFont="1" applyFill="1" applyBorder="1" applyAlignment="1">
      <alignment horizontal="right"/>
    </xf>
    <xf numFmtId="164" fontId="39" fillId="24" borderId="11" xfId="0" applyNumberFormat="1" applyFont="1" applyFill="1" applyBorder="1" applyAlignment="1">
      <alignment/>
    </xf>
    <xf numFmtId="49" fontId="0" fillId="24" borderId="11" xfId="0" applyNumberFormat="1" applyFont="1" applyFill="1" applyBorder="1" applyAlignment="1">
      <alignment wrapText="1"/>
    </xf>
    <xf numFmtId="166" fontId="0" fillId="0" borderId="0" xfId="0" applyNumberFormat="1" applyFont="1" applyAlignment="1">
      <alignment/>
    </xf>
    <xf numFmtId="49" fontId="39" fillId="24" borderId="11" xfId="0" applyNumberFormat="1" applyFont="1" applyFill="1" applyBorder="1" applyAlignment="1">
      <alignment vertical="top" wrapText="1"/>
    </xf>
    <xf numFmtId="0" fontId="9" fillId="26" borderId="0" xfId="0" applyFont="1" applyFill="1" applyAlignment="1">
      <alignment/>
    </xf>
    <xf numFmtId="0" fontId="40" fillId="24" borderId="0" xfId="0" applyFont="1" applyFill="1" applyAlignment="1">
      <alignment/>
    </xf>
    <xf numFmtId="49" fontId="40" fillId="24" borderId="18" xfId="0" applyNumberFormat="1" applyFont="1" applyFill="1" applyBorder="1" applyAlignment="1">
      <alignment horizontal="right"/>
    </xf>
    <xf numFmtId="49" fontId="40" fillId="24" borderId="18" xfId="0" applyNumberFormat="1" applyFont="1" applyFill="1" applyBorder="1" applyAlignment="1">
      <alignment vertical="top" wrapText="1"/>
    </xf>
    <xf numFmtId="49" fontId="40" fillId="24" borderId="19" xfId="0" applyNumberFormat="1" applyFont="1" applyFill="1" applyBorder="1" applyAlignment="1">
      <alignment horizontal="right"/>
    </xf>
    <xf numFmtId="49" fontId="40" fillId="24" borderId="18" xfId="0" applyNumberFormat="1" applyFont="1" applyFill="1" applyBorder="1" applyAlignment="1">
      <alignment wrapText="1"/>
    </xf>
    <xf numFmtId="164" fontId="40" fillId="24" borderId="23" xfId="0" applyNumberFormat="1" applyFont="1" applyFill="1" applyBorder="1" applyAlignment="1">
      <alignment/>
    </xf>
    <xf numFmtId="49" fontId="39" fillId="24" borderId="11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49" fontId="40" fillId="24" borderId="19" xfId="0" applyNumberFormat="1" applyFont="1" applyFill="1" applyBorder="1" applyAlignment="1">
      <alignment wrapText="1"/>
    </xf>
    <xf numFmtId="0" fontId="37" fillId="24" borderId="11" xfId="0" applyFont="1" applyFill="1" applyBorder="1" applyAlignment="1">
      <alignment wrapText="1"/>
    </xf>
    <xf numFmtId="49" fontId="37" fillId="24" borderId="11" xfId="0" applyNumberFormat="1" applyFont="1" applyFill="1" applyBorder="1" applyAlignment="1">
      <alignment horizontal="right"/>
    </xf>
    <xf numFmtId="164" fontId="37" fillId="24" borderId="11" xfId="0" applyNumberFormat="1" applyFont="1" applyFill="1" applyBorder="1" applyAlignment="1">
      <alignment/>
    </xf>
    <xf numFmtId="164" fontId="38" fillId="24" borderId="11" xfId="0" applyNumberFormat="1" applyFont="1" applyFill="1" applyBorder="1" applyAlignment="1">
      <alignment/>
    </xf>
    <xf numFmtId="0" fontId="38" fillId="24" borderId="11" xfId="0" applyFont="1" applyFill="1" applyBorder="1" applyAlignment="1">
      <alignment wrapText="1"/>
    </xf>
    <xf numFmtId="0" fontId="38" fillId="24" borderId="18" xfId="0" applyFont="1" applyFill="1" applyBorder="1" applyAlignment="1">
      <alignment wrapText="1"/>
    </xf>
    <xf numFmtId="49" fontId="42" fillId="24" borderId="19" xfId="0" applyNumberFormat="1" applyFont="1" applyFill="1" applyBorder="1" applyAlignment="1">
      <alignment wrapText="1"/>
    </xf>
    <xf numFmtId="49" fontId="37" fillId="24" borderId="11" xfId="0" applyNumberFormat="1" applyFont="1" applyFill="1" applyBorder="1" applyAlignment="1">
      <alignment vertical="center" wrapText="1"/>
    </xf>
    <xf numFmtId="0" fontId="39" fillId="24" borderId="11" xfId="0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vertical="center" wrapText="1"/>
    </xf>
    <xf numFmtId="49" fontId="40" fillId="24" borderId="11" xfId="0" applyNumberFormat="1" applyFont="1" applyFill="1" applyBorder="1" applyAlignment="1">
      <alignment vertical="center" wrapText="1"/>
    </xf>
    <xf numFmtId="49" fontId="41" fillId="24" borderId="11" xfId="0" applyNumberFormat="1" applyFont="1" applyFill="1" applyBorder="1" applyAlignment="1">
      <alignment vertical="center" wrapText="1"/>
    </xf>
    <xf numFmtId="49" fontId="41" fillId="24" borderId="11" xfId="0" applyNumberFormat="1" applyFont="1" applyFill="1" applyBorder="1" applyAlignment="1">
      <alignment horizontal="right"/>
    </xf>
    <xf numFmtId="164" fontId="41" fillId="24" borderId="11" xfId="0" applyNumberFormat="1" applyFont="1" applyFill="1" applyBorder="1" applyAlignment="1">
      <alignment/>
    </xf>
    <xf numFmtId="0" fontId="40" fillId="24" borderId="11" xfId="0" applyFont="1" applyFill="1" applyBorder="1" applyAlignment="1">
      <alignment horizontal="left" vertical="center" wrapText="1"/>
    </xf>
    <xf numFmtId="49" fontId="39" fillId="24" borderId="19" xfId="0" applyNumberFormat="1" applyFont="1" applyFill="1" applyBorder="1" applyAlignment="1">
      <alignment vertical="top" wrapText="1"/>
    </xf>
    <xf numFmtId="49" fontId="25" fillId="24" borderId="11" xfId="0" applyNumberFormat="1" applyFont="1" applyFill="1" applyBorder="1" applyAlignment="1">
      <alignment vertical="top" wrapText="1"/>
    </xf>
    <xf numFmtId="49" fontId="43" fillId="24" borderId="11" xfId="0" applyNumberFormat="1" applyFont="1" applyFill="1" applyBorder="1" applyAlignment="1">
      <alignment horizontal="right"/>
    </xf>
    <xf numFmtId="49" fontId="37" fillId="24" borderId="11" xfId="0" applyNumberFormat="1" applyFont="1" applyFill="1" applyBorder="1" applyAlignment="1">
      <alignment vertical="top" wrapText="1"/>
    </xf>
    <xf numFmtId="49" fontId="37" fillId="24" borderId="19" xfId="0" applyNumberFormat="1" applyFont="1" applyFill="1" applyBorder="1" applyAlignment="1">
      <alignment horizontal="right"/>
    </xf>
    <xf numFmtId="0" fontId="39" fillId="24" borderId="11" xfId="0" applyFont="1" applyFill="1" applyBorder="1" applyAlignment="1">
      <alignment wrapText="1"/>
    </xf>
    <xf numFmtId="0" fontId="28" fillId="24" borderId="24" xfId="0" applyFont="1" applyFill="1" applyBorder="1" applyAlignment="1">
      <alignment wrapText="1"/>
    </xf>
    <xf numFmtId="0" fontId="9" fillId="24" borderId="24" xfId="0" applyFont="1" applyFill="1" applyBorder="1" applyAlignment="1">
      <alignment horizontal="right"/>
    </xf>
    <xf numFmtId="0" fontId="9" fillId="24" borderId="24" xfId="0" applyFont="1" applyFill="1" applyBorder="1" applyAlignment="1">
      <alignment/>
    </xf>
    <xf numFmtId="166" fontId="9" fillId="24" borderId="24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0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0" fontId="25" fillId="24" borderId="25" xfId="0" applyFont="1" applyFill="1" applyBorder="1" applyAlignment="1">
      <alignment wrapText="1"/>
    </xf>
    <xf numFmtId="49" fontId="40" fillId="24" borderId="25" xfId="0" applyNumberFormat="1" applyFont="1" applyFill="1" applyBorder="1" applyAlignment="1">
      <alignment horizontal="right"/>
    </xf>
    <xf numFmtId="164" fontId="40" fillId="24" borderId="25" xfId="0" applyNumberFormat="1" applyFont="1" applyFill="1" applyBorder="1" applyAlignment="1">
      <alignment/>
    </xf>
    <xf numFmtId="0" fontId="9" fillId="27" borderId="0" xfId="0" applyFont="1" applyFill="1" applyAlignment="1">
      <alignment/>
    </xf>
    <xf numFmtId="0" fontId="9" fillId="0" borderId="12" xfId="0" applyFont="1" applyBorder="1" applyAlignment="1">
      <alignment horizontal="center" vertical="top"/>
    </xf>
    <xf numFmtId="49" fontId="39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wrapText="1"/>
    </xf>
    <xf numFmtId="49" fontId="37" fillId="24" borderId="26" xfId="0" applyNumberFormat="1" applyFont="1" applyFill="1" applyBorder="1" applyAlignment="1">
      <alignment horizontal="right"/>
    </xf>
    <xf numFmtId="49" fontId="39" fillId="24" borderId="26" xfId="0" applyNumberFormat="1" applyFont="1" applyFill="1" applyBorder="1" applyAlignment="1">
      <alignment horizontal="right"/>
    </xf>
    <xf numFmtId="49" fontId="40" fillId="24" borderId="14" xfId="0" applyNumberFormat="1" applyFont="1" applyFill="1" applyBorder="1" applyAlignment="1">
      <alignment horizontal="right"/>
    </xf>
    <xf numFmtId="49" fontId="37" fillId="24" borderId="14" xfId="0" applyNumberFormat="1" applyFont="1" applyFill="1" applyBorder="1" applyAlignment="1">
      <alignment horizontal="right"/>
    </xf>
    <xf numFmtId="49" fontId="44" fillId="24" borderId="11" xfId="0" applyNumberFormat="1" applyFont="1" applyFill="1" applyBorder="1" applyAlignment="1">
      <alignment wrapText="1"/>
    </xf>
    <xf numFmtId="49" fontId="39" fillId="24" borderId="14" xfId="0" applyNumberFormat="1" applyFont="1" applyFill="1" applyBorder="1" applyAlignment="1">
      <alignment horizontal="right"/>
    </xf>
    <xf numFmtId="0" fontId="0" fillId="28" borderId="0" xfId="0" applyFill="1" applyAlignment="1">
      <alignment/>
    </xf>
    <xf numFmtId="49" fontId="40" fillId="24" borderId="26" xfId="0" applyNumberFormat="1" applyFont="1" applyFill="1" applyBorder="1" applyAlignment="1">
      <alignment horizontal="right"/>
    </xf>
    <xf numFmtId="49" fontId="28" fillId="24" borderId="11" xfId="0" applyNumberFormat="1" applyFont="1" applyFill="1" applyBorder="1" applyAlignment="1">
      <alignment wrapText="1"/>
    </xf>
    <xf numFmtId="49" fontId="41" fillId="24" borderId="14" xfId="0" applyNumberFormat="1" applyFont="1" applyFill="1" applyBorder="1" applyAlignment="1">
      <alignment horizontal="right"/>
    </xf>
    <xf numFmtId="49" fontId="9" fillId="24" borderId="11" xfId="0" applyNumberFormat="1" applyFont="1" applyFill="1" applyBorder="1" applyAlignment="1">
      <alignment horizontal="right"/>
    </xf>
    <xf numFmtId="49" fontId="25" fillId="24" borderId="11" xfId="0" applyNumberFormat="1" applyFont="1" applyFill="1" applyBorder="1" applyAlignment="1">
      <alignment wrapText="1"/>
    </xf>
    <xf numFmtId="49" fontId="45" fillId="24" borderId="11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49" fontId="39" fillId="24" borderId="11" xfId="0" applyNumberFormat="1" applyFont="1" applyFill="1" applyBorder="1" applyAlignment="1">
      <alignment vertical="center" wrapText="1"/>
    </xf>
    <xf numFmtId="49" fontId="46" fillId="24" borderId="11" xfId="0" applyNumberFormat="1" applyFont="1" applyFill="1" applyBorder="1" applyAlignment="1">
      <alignment horizontal="right"/>
    </xf>
    <xf numFmtId="0" fontId="37" fillId="24" borderId="25" xfId="0" applyFont="1" applyFill="1" applyBorder="1" applyAlignment="1">
      <alignment wrapText="1"/>
    </xf>
    <xf numFmtId="49" fontId="39" fillId="24" borderId="25" xfId="0" applyNumberFormat="1" applyFont="1" applyFill="1" applyBorder="1" applyAlignment="1">
      <alignment vertical="top" wrapText="1"/>
    </xf>
    <xf numFmtId="49" fontId="40" fillId="24" borderId="25" xfId="0" applyNumberFormat="1" applyFont="1" applyFill="1" applyBorder="1" applyAlignment="1">
      <alignment vertical="top" wrapText="1"/>
    </xf>
    <xf numFmtId="0" fontId="40" fillId="24" borderId="25" xfId="0" applyFont="1" applyFill="1" applyBorder="1" applyAlignment="1">
      <alignment/>
    </xf>
    <xf numFmtId="0" fontId="35" fillId="24" borderId="25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right"/>
    </xf>
    <xf numFmtId="0" fontId="47" fillId="24" borderId="11" xfId="0" applyFont="1" applyFill="1" applyBorder="1" applyAlignment="1">
      <alignment horizontal="center" vertical="center" wrapText="1"/>
    </xf>
    <xf numFmtId="49" fontId="48" fillId="24" borderId="11" xfId="0" applyNumberFormat="1" applyFont="1" applyFill="1" applyBorder="1" applyAlignment="1">
      <alignment horizontal="center" vertical="center"/>
    </xf>
    <xf numFmtId="49" fontId="48" fillId="24" borderId="11" xfId="0" applyNumberFormat="1" applyFont="1" applyFill="1" applyBorder="1" applyAlignment="1">
      <alignment horizontal="center" vertical="center" wrapText="1"/>
    </xf>
    <xf numFmtId="164" fontId="47" fillId="24" borderId="11" xfId="0" applyNumberFormat="1" applyFont="1" applyFill="1" applyBorder="1" applyAlignment="1">
      <alignment horizontal="right" vertical="center" wrapText="1"/>
    </xf>
    <xf numFmtId="49" fontId="41" fillId="24" borderId="11" xfId="0" applyNumberFormat="1" applyFont="1" applyFill="1" applyBorder="1" applyAlignment="1">
      <alignment vertical="top" wrapText="1"/>
    </xf>
    <xf numFmtId="164" fontId="41" fillId="24" borderId="19" xfId="0" applyNumberFormat="1" applyFont="1" applyFill="1" applyBorder="1" applyAlignment="1">
      <alignment/>
    </xf>
    <xf numFmtId="49" fontId="37" fillId="24" borderId="25" xfId="0" applyNumberFormat="1" applyFont="1" applyFill="1" applyBorder="1" applyAlignment="1">
      <alignment wrapText="1"/>
    </xf>
    <xf numFmtId="49" fontId="41" fillId="24" borderId="25" xfId="0" applyNumberFormat="1" applyFont="1" applyFill="1" applyBorder="1" applyAlignment="1">
      <alignment horizontal="center" wrapText="1"/>
    </xf>
    <xf numFmtId="49" fontId="37" fillId="24" borderId="25" xfId="0" applyNumberFormat="1" applyFont="1" applyFill="1" applyBorder="1" applyAlignment="1">
      <alignment horizontal="right"/>
    </xf>
    <xf numFmtId="49" fontId="38" fillId="24" borderId="25" xfId="0" applyNumberFormat="1" applyFont="1" applyFill="1" applyBorder="1" applyAlignment="1">
      <alignment horizontal="right"/>
    </xf>
    <xf numFmtId="164" fontId="37" fillId="24" borderId="25" xfId="0" applyNumberFormat="1" applyFont="1" applyFill="1" applyBorder="1" applyAlignment="1">
      <alignment/>
    </xf>
    <xf numFmtId="49" fontId="40" fillId="24" borderId="25" xfId="0" applyNumberFormat="1" applyFont="1" applyFill="1" applyBorder="1" applyAlignment="1">
      <alignment horizontal="center" wrapText="1"/>
    </xf>
    <xf numFmtId="49" fontId="43" fillId="24" borderId="26" xfId="0" applyNumberFormat="1" applyFont="1" applyFill="1" applyBorder="1" applyAlignment="1">
      <alignment horizontal="right"/>
    </xf>
    <xf numFmtId="0" fontId="0" fillId="24" borderId="25" xfId="0" applyFill="1" applyBorder="1" applyAlignment="1">
      <alignment/>
    </xf>
    <xf numFmtId="166" fontId="35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vertical="top" wrapText="1"/>
    </xf>
    <xf numFmtId="166" fontId="49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34" fillId="0" borderId="11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2" fillId="0" borderId="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166" fontId="34" fillId="0" borderId="11" xfId="0" applyNumberFormat="1" applyFont="1" applyBorder="1" applyAlignment="1">
      <alignment horizontal="center" vertical="top" wrapText="1"/>
    </xf>
    <xf numFmtId="166" fontId="35" fillId="0" borderId="11" xfId="0" applyNumberFormat="1" applyFont="1" applyBorder="1" applyAlignment="1">
      <alignment horizontal="center"/>
    </xf>
    <xf numFmtId="166" fontId="4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66FF66"/>
      <rgbColor rgb="0066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2:E42"/>
  <sheetViews>
    <sheetView tabSelected="1" view="pageBreakPreview" zoomScaleSheetLayoutView="100" zoomScalePageLayoutView="0" workbookViewId="0" topLeftCell="A1">
      <selection activeCell="A50" sqref="A50"/>
    </sheetView>
  </sheetViews>
  <sheetFormatPr defaultColWidth="11.57421875" defaultRowHeight="15"/>
  <cols>
    <col min="1" max="1" width="27.8515625" style="0" customWidth="1"/>
    <col min="2" max="2" width="50.421875" style="0" customWidth="1"/>
    <col min="3" max="3" width="24.57421875" style="0" customWidth="1"/>
    <col min="4" max="4" width="0.71875" style="0" customWidth="1"/>
    <col min="5" max="255" width="9.140625" style="0" customWidth="1"/>
  </cols>
  <sheetData>
    <row r="1" ht="4.5" customHeight="1"/>
    <row r="2" spans="1:3" ht="15">
      <c r="A2" s="246" t="s">
        <v>0</v>
      </c>
      <c r="B2" s="246"/>
      <c r="C2" s="246"/>
    </row>
    <row r="3" spans="1:3" ht="15">
      <c r="A3" s="246" t="s">
        <v>1</v>
      </c>
      <c r="B3" s="246"/>
      <c r="C3" s="246"/>
    </row>
    <row r="4" spans="1:3" ht="15">
      <c r="A4" s="246" t="s">
        <v>2</v>
      </c>
      <c r="B4" s="246"/>
      <c r="C4" s="246"/>
    </row>
    <row r="5" spans="1:3" ht="15">
      <c r="A5" s="246" t="s">
        <v>3</v>
      </c>
      <c r="B5" s="246"/>
      <c r="C5" s="246"/>
    </row>
    <row r="7" spans="1:5" ht="54" customHeight="1">
      <c r="A7" s="247" t="s">
        <v>4</v>
      </c>
      <c r="B7" s="247"/>
      <c r="C7" s="247"/>
      <c r="E7" s="1"/>
    </row>
    <row r="8" spans="1:3" ht="13.5" customHeight="1">
      <c r="A8" s="247"/>
      <c r="B8" s="247"/>
      <c r="C8" s="247"/>
    </row>
    <row r="9" spans="1:3" ht="16.5" customHeight="1">
      <c r="A9" s="2"/>
      <c r="B9" s="2"/>
      <c r="C9" s="3" t="s">
        <v>5</v>
      </c>
    </row>
    <row r="10" spans="1:3" ht="30" customHeight="1">
      <c r="A10" s="4" t="s">
        <v>6</v>
      </c>
      <c r="B10" s="4" t="s">
        <v>7</v>
      </c>
      <c r="C10" s="5" t="s">
        <v>8</v>
      </c>
    </row>
    <row r="11" spans="1:3" s="9" customFormat="1" ht="15">
      <c r="A11" s="6"/>
      <c r="B11" s="7" t="s">
        <v>9</v>
      </c>
      <c r="C11" s="8">
        <f>SUM(C12+C34)</f>
        <v>50650.799999999996</v>
      </c>
    </row>
    <row r="12" spans="1:3" s="9" customFormat="1" ht="15">
      <c r="A12" s="6" t="s">
        <v>10</v>
      </c>
      <c r="B12" s="7" t="s">
        <v>11</v>
      </c>
      <c r="C12" s="8">
        <f>SUM(C13+C15+C21+C23+C25+C28+C30+C32+C33)</f>
        <v>10796.699999999997</v>
      </c>
    </row>
    <row r="13" spans="1:3" s="9" customFormat="1" ht="15">
      <c r="A13" s="6" t="s">
        <v>12</v>
      </c>
      <c r="B13" s="7" t="s">
        <v>13</v>
      </c>
      <c r="C13" s="8">
        <f>SUM(C14)</f>
        <v>899.2</v>
      </c>
    </row>
    <row r="14" spans="1:3" ht="15">
      <c r="A14" s="10" t="s">
        <v>14</v>
      </c>
      <c r="B14" s="11" t="s">
        <v>15</v>
      </c>
      <c r="C14" s="12">
        <v>899.2</v>
      </c>
    </row>
    <row r="15" spans="1:3" ht="45">
      <c r="A15" s="13" t="s">
        <v>16</v>
      </c>
      <c r="B15" s="14" t="s">
        <v>17</v>
      </c>
      <c r="C15" s="15">
        <f>SUM(C16)</f>
        <v>5030.799999999999</v>
      </c>
    </row>
    <row r="16" spans="1:3" s="19" customFormat="1" ht="41.25" customHeight="1">
      <c r="A16" s="16" t="s">
        <v>18</v>
      </c>
      <c r="B16" s="17" t="s">
        <v>19</v>
      </c>
      <c r="C16" s="18">
        <f>SUM(C17:C20)</f>
        <v>5030.799999999999</v>
      </c>
    </row>
    <row r="17" spans="1:5" s="19" customFormat="1" ht="87.75" customHeight="1">
      <c r="A17" s="20" t="s">
        <v>20</v>
      </c>
      <c r="B17" s="21" t="s">
        <v>21</v>
      </c>
      <c r="C17" s="22">
        <v>2937.1</v>
      </c>
      <c r="E17" s="19">
        <f>SUM(C17:C20)</f>
        <v>5030.799999999999</v>
      </c>
    </row>
    <row r="18" spans="1:3" s="19" customFormat="1" ht="85.5" customHeight="1">
      <c r="A18" s="20" t="s">
        <v>22</v>
      </c>
      <c r="B18" s="21" t="s">
        <v>23</v>
      </c>
      <c r="C18" s="22">
        <v>8.8</v>
      </c>
    </row>
    <row r="19" spans="1:3" s="19" customFormat="1" ht="85.5">
      <c r="A19" s="20" t="s">
        <v>24</v>
      </c>
      <c r="B19" s="21" t="s">
        <v>25</v>
      </c>
      <c r="C19" s="22">
        <v>2311.5</v>
      </c>
    </row>
    <row r="20" spans="1:3" s="19" customFormat="1" ht="85.5">
      <c r="A20" s="23" t="s">
        <v>26</v>
      </c>
      <c r="B20" s="24" t="s">
        <v>27</v>
      </c>
      <c r="C20" s="22">
        <v>-226.6</v>
      </c>
    </row>
    <row r="21" spans="1:3" s="9" customFormat="1" ht="15">
      <c r="A21" s="6" t="s">
        <v>28</v>
      </c>
      <c r="B21" s="7" t="s">
        <v>29</v>
      </c>
      <c r="C21" s="8">
        <f>SUM(C22)</f>
        <v>1596</v>
      </c>
    </row>
    <row r="22" spans="1:3" ht="28.5">
      <c r="A22" s="25" t="s">
        <v>30</v>
      </c>
      <c r="B22" s="26" t="s">
        <v>31</v>
      </c>
      <c r="C22" s="12">
        <v>1596</v>
      </c>
    </row>
    <row r="23" spans="1:3" s="9" customFormat="1" ht="15">
      <c r="A23" s="6" t="s">
        <v>32</v>
      </c>
      <c r="B23" s="7" t="s">
        <v>33</v>
      </c>
      <c r="C23" s="8">
        <f>SUM(C24)</f>
        <v>721.2</v>
      </c>
    </row>
    <row r="24" spans="1:3" ht="57">
      <c r="A24" s="10" t="s">
        <v>34</v>
      </c>
      <c r="B24" s="11" t="s">
        <v>35</v>
      </c>
      <c r="C24" s="12">
        <v>721.2</v>
      </c>
    </row>
    <row r="25" spans="1:3" s="9" customFormat="1" ht="15">
      <c r="A25" s="6" t="s">
        <v>36</v>
      </c>
      <c r="B25" s="7" t="s">
        <v>37</v>
      </c>
      <c r="C25" s="8">
        <f>SUM(C26:C27)</f>
        <v>2466.7999999999997</v>
      </c>
    </row>
    <row r="26" spans="1:3" ht="42.75" customHeight="1">
      <c r="A26" s="27" t="s">
        <v>38</v>
      </c>
      <c r="B26" s="28" t="s">
        <v>39</v>
      </c>
      <c r="C26" s="12">
        <v>38.1</v>
      </c>
    </row>
    <row r="27" spans="1:3" ht="42.75">
      <c r="A27" s="29" t="s">
        <v>40</v>
      </c>
      <c r="B27" s="30" t="s">
        <v>41</v>
      </c>
      <c r="C27" s="31">
        <v>2428.7</v>
      </c>
    </row>
    <row r="28" spans="1:3" ht="15">
      <c r="A28" s="6" t="s">
        <v>42</v>
      </c>
      <c r="B28" s="7" t="s">
        <v>43</v>
      </c>
      <c r="C28" s="8">
        <v>8.3</v>
      </c>
    </row>
    <row r="29" spans="1:3" ht="63" customHeight="1">
      <c r="A29" s="10" t="s">
        <v>44</v>
      </c>
      <c r="B29" s="11" t="s">
        <v>45</v>
      </c>
      <c r="C29" s="12">
        <v>8.3</v>
      </c>
    </row>
    <row r="30" spans="1:3" ht="63" customHeight="1">
      <c r="A30" s="32" t="s">
        <v>46</v>
      </c>
      <c r="B30" s="33" t="s">
        <v>47</v>
      </c>
      <c r="C30" s="8">
        <v>6.4</v>
      </c>
    </row>
    <row r="31" spans="1:3" ht="99.75" customHeight="1">
      <c r="A31" s="34" t="s">
        <v>48</v>
      </c>
      <c r="B31" s="35" t="s">
        <v>49</v>
      </c>
      <c r="C31" s="12">
        <v>6.4</v>
      </c>
    </row>
    <row r="32" spans="1:3" ht="45.75" customHeight="1">
      <c r="A32" s="36" t="s">
        <v>50</v>
      </c>
      <c r="B32" s="37" t="s">
        <v>51</v>
      </c>
      <c r="C32" s="38">
        <v>68</v>
      </c>
    </row>
    <row r="33" spans="1:3" ht="15">
      <c r="A33" s="36" t="s">
        <v>52</v>
      </c>
      <c r="B33" s="37" t="s">
        <v>53</v>
      </c>
      <c r="C33" s="38">
        <v>0</v>
      </c>
    </row>
    <row r="34" spans="1:3" ht="15">
      <c r="A34" s="39" t="s">
        <v>54</v>
      </c>
      <c r="B34" s="40" t="s">
        <v>55</v>
      </c>
      <c r="C34" s="8">
        <f>SUM(C35+C37+C41)</f>
        <v>39854.1</v>
      </c>
    </row>
    <row r="35" spans="1:3" ht="31.5" customHeight="1">
      <c r="A35" s="41" t="s">
        <v>56</v>
      </c>
      <c r="B35" s="42" t="s">
        <v>57</v>
      </c>
      <c r="C35" s="8">
        <f>SUM(C36:C36)</f>
        <v>589.7</v>
      </c>
    </row>
    <row r="36" spans="1:3" ht="56.25" customHeight="1">
      <c r="A36" s="43" t="s">
        <v>58</v>
      </c>
      <c r="B36" s="44" t="s">
        <v>59</v>
      </c>
      <c r="C36" s="12">
        <v>589.7</v>
      </c>
    </row>
    <row r="37" spans="1:3" ht="27" customHeight="1">
      <c r="A37" s="45" t="s">
        <v>60</v>
      </c>
      <c r="B37" s="46" t="s">
        <v>61</v>
      </c>
      <c r="C37" s="8">
        <f>SUM(C38:C40)</f>
        <v>37958</v>
      </c>
    </row>
    <row r="38" spans="1:4" ht="89.25">
      <c r="A38" s="43" t="s">
        <v>62</v>
      </c>
      <c r="B38" s="47" t="s">
        <v>63</v>
      </c>
      <c r="C38" s="12">
        <v>37629</v>
      </c>
      <c r="D38" s="12">
        <v>21770.2</v>
      </c>
    </row>
    <row r="39" spans="1:3" ht="57">
      <c r="A39" s="48" t="s">
        <v>64</v>
      </c>
      <c r="B39" s="49" t="s">
        <v>65</v>
      </c>
      <c r="C39" s="12">
        <v>296</v>
      </c>
    </row>
    <row r="40" spans="1:3" ht="42.75">
      <c r="A40" s="48" t="s">
        <v>66</v>
      </c>
      <c r="B40" s="50" t="s">
        <v>67</v>
      </c>
      <c r="C40" s="12">
        <v>33</v>
      </c>
    </row>
    <row r="41" spans="1:3" ht="24" customHeight="1">
      <c r="A41" s="51" t="s">
        <v>68</v>
      </c>
      <c r="B41" s="52" t="s">
        <v>69</v>
      </c>
      <c r="C41" s="53">
        <f>C42</f>
        <v>1306.4</v>
      </c>
    </row>
    <row r="42" spans="1:3" ht="28.5">
      <c r="A42" s="43" t="s">
        <v>70</v>
      </c>
      <c r="B42" s="44" t="s">
        <v>71</v>
      </c>
      <c r="C42" s="12">
        <v>1306.4</v>
      </c>
    </row>
  </sheetData>
  <sheetProtection selectLockedCells="1" selectUnlockedCells="1"/>
  <mergeCells count="5">
    <mergeCell ref="A2:C2"/>
    <mergeCell ref="A3:C3"/>
    <mergeCell ref="A4:C4"/>
    <mergeCell ref="A5:C5"/>
    <mergeCell ref="A7:C8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2:H66"/>
  <sheetViews>
    <sheetView view="pageBreakPreview" zoomScaleSheetLayoutView="100" zoomScalePageLayoutView="0" workbookViewId="0" topLeftCell="A46">
      <selection activeCell="H67" sqref="H67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8" width="10.57421875" style="120" customWidth="1"/>
    <col min="9" max="255" width="9.140625" style="0" customWidth="1"/>
  </cols>
  <sheetData>
    <row r="1" ht="2.25" customHeight="1"/>
    <row r="2" spans="1:8" ht="15">
      <c r="A2" s="251" t="s">
        <v>258</v>
      </c>
      <c r="B2" s="251"/>
      <c r="C2" s="251"/>
      <c r="D2" s="251"/>
      <c r="E2" s="251"/>
      <c r="F2" s="251"/>
      <c r="G2" s="251"/>
      <c r="H2" s="251"/>
    </row>
    <row r="3" spans="1:8" ht="15">
      <c r="A3" s="251" t="s">
        <v>1</v>
      </c>
      <c r="B3" s="251"/>
      <c r="C3" s="251"/>
      <c r="D3" s="251"/>
      <c r="E3" s="251"/>
      <c r="F3" s="251"/>
      <c r="G3" s="251"/>
      <c r="H3" s="251"/>
    </row>
    <row r="4" spans="1:8" ht="12.75" customHeight="1">
      <c r="A4" s="246" t="s">
        <v>73</v>
      </c>
      <c r="B4" s="246"/>
      <c r="C4" s="246"/>
      <c r="D4" s="246"/>
      <c r="E4" s="246"/>
      <c r="F4" s="246"/>
      <c r="G4" s="246"/>
      <c r="H4" s="246"/>
    </row>
    <row r="5" spans="1:8" ht="15">
      <c r="A5" s="246" t="s">
        <v>3</v>
      </c>
      <c r="B5" s="246"/>
      <c r="C5" s="246"/>
      <c r="D5" s="246"/>
      <c r="E5" s="246"/>
      <c r="F5" s="246"/>
      <c r="G5" s="246"/>
      <c r="H5" s="246"/>
    </row>
    <row r="6" spans="1:8" ht="72.75" customHeight="1">
      <c r="A6" s="253" t="s">
        <v>259</v>
      </c>
      <c r="B6" s="253"/>
      <c r="C6" s="253"/>
      <c r="D6" s="253"/>
      <c r="E6" s="253"/>
      <c r="F6" s="253"/>
      <c r="G6" s="253"/>
      <c r="H6" s="253"/>
    </row>
    <row r="8" spans="1:8" s="125" customFormat="1" ht="75">
      <c r="A8" s="198" t="s">
        <v>164</v>
      </c>
      <c r="B8" s="84" t="s">
        <v>242</v>
      </c>
      <c r="C8" s="122" t="s">
        <v>243</v>
      </c>
      <c r="D8" s="122" t="s">
        <v>244</v>
      </c>
      <c r="E8" s="84" t="s">
        <v>165</v>
      </c>
      <c r="F8" s="84" t="s">
        <v>245</v>
      </c>
      <c r="G8" s="124" t="s">
        <v>260</v>
      </c>
      <c r="H8" s="124" t="s">
        <v>261</v>
      </c>
    </row>
    <row r="9" spans="1:8" ht="36.75" customHeight="1">
      <c r="A9" s="199" t="s">
        <v>246</v>
      </c>
      <c r="B9" s="200" t="s">
        <v>247</v>
      </c>
      <c r="C9" s="201"/>
      <c r="D9" s="202"/>
      <c r="E9" s="202"/>
      <c r="F9" s="202"/>
      <c r="G9" s="203"/>
      <c r="H9" s="203"/>
    </row>
    <row r="10" spans="1:8" ht="16.5" customHeight="1">
      <c r="A10" s="134" t="s">
        <v>248</v>
      </c>
      <c r="B10" s="204" t="s">
        <v>247</v>
      </c>
      <c r="C10" s="166" t="s">
        <v>124</v>
      </c>
      <c r="D10" s="166"/>
      <c r="E10" s="166"/>
      <c r="F10" s="166"/>
      <c r="G10" s="167">
        <f>SUM(G11+G15+G22+G26+G30)</f>
        <v>6576.599999999999</v>
      </c>
      <c r="H10" s="167">
        <f>SUM(H11+H15+H22+H26+H30)</f>
        <v>6471.999999999999</v>
      </c>
    </row>
    <row r="11" spans="1:8" ht="33" customHeight="1">
      <c r="A11" s="149" t="s">
        <v>126</v>
      </c>
      <c r="B11" s="204" t="s">
        <v>247</v>
      </c>
      <c r="C11" s="150" t="s">
        <v>124</v>
      </c>
      <c r="D11" s="150" t="s">
        <v>127</v>
      </c>
      <c r="E11" s="150"/>
      <c r="F11" s="150"/>
      <c r="G11" s="151">
        <f aca="true" t="shared" si="0" ref="G11:H13">G12</f>
        <v>1176.9</v>
      </c>
      <c r="H11" s="151">
        <f t="shared" si="0"/>
        <v>1224.1</v>
      </c>
    </row>
    <row r="12" spans="1:8" ht="34.5" customHeight="1">
      <c r="A12" s="152" t="s">
        <v>180</v>
      </c>
      <c r="B12" s="204" t="s">
        <v>247</v>
      </c>
      <c r="C12" s="142" t="s">
        <v>124</v>
      </c>
      <c r="D12" s="142" t="s">
        <v>127</v>
      </c>
      <c r="E12" s="142" t="s">
        <v>181</v>
      </c>
      <c r="F12" s="142"/>
      <c r="G12" s="146">
        <f t="shared" si="0"/>
        <v>1176.9</v>
      </c>
      <c r="H12" s="146">
        <f t="shared" si="0"/>
        <v>1224.1</v>
      </c>
    </row>
    <row r="13" spans="1:8" ht="15">
      <c r="A13" s="147" t="s">
        <v>182</v>
      </c>
      <c r="B13" s="204" t="s">
        <v>247</v>
      </c>
      <c r="C13" s="142" t="s">
        <v>124</v>
      </c>
      <c r="D13" s="142" t="s">
        <v>127</v>
      </c>
      <c r="E13" s="142" t="s">
        <v>183</v>
      </c>
      <c r="F13" s="142"/>
      <c r="G13" s="146">
        <f t="shared" si="0"/>
        <v>1176.9</v>
      </c>
      <c r="H13" s="146">
        <f t="shared" si="0"/>
        <v>1224.1</v>
      </c>
    </row>
    <row r="14" spans="1:8" ht="55.5" customHeight="1">
      <c r="A14" s="147" t="s">
        <v>176</v>
      </c>
      <c r="B14" s="204" t="s">
        <v>247</v>
      </c>
      <c r="C14" s="142" t="s">
        <v>124</v>
      </c>
      <c r="D14" s="142" t="s">
        <v>127</v>
      </c>
      <c r="E14" s="142" t="s">
        <v>183</v>
      </c>
      <c r="F14" s="142" t="s">
        <v>177</v>
      </c>
      <c r="G14" s="146">
        <v>1176.9</v>
      </c>
      <c r="H14" s="146">
        <v>1224.1</v>
      </c>
    </row>
    <row r="15" spans="1:8" ht="60">
      <c r="A15" s="154" t="s">
        <v>184</v>
      </c>
      <c r="B15" s="204" t="s">
        <v>247</v>
      </c>
      <c r="C15" s="150" t="s">
        <v>124</v>
      </c>
      <c r="D15" s="150" t="s">
        <v>129</v>
      </c>
      <c r="E15" s="150"/>
      <c r="F15" s="150"/>
      <c r="G15" s="151">
        <f>SUM(G18:G21)</f>
        <v>4684</v>
      </c>
      <c r="H15" s="151">
        <f>SUM(H18:H21)</f>
        <v>4855.7</v>
      </c>
    </row>
    <row r="16" spans="1:8" s="9" customFormat="1" ht="15">
      <c r="A16" s="148" t="s">
        <v>185</v>
      </c>
      <c r="B16" s="204" t="s">
        <v>247</v>
      </c>
      <c r="C16" s="142" t="s">
        <v>124</v>
      </c>
      <c r="D16" s="142" t="s">
        <v>129</v>
      </c>
      <c r="E16" s="142" t="s">
        <v>186</v>
      </c>
      <c r="F16" s="142"/>
      <c r="G16" s="146">
        <f>G17</f>
        <v>4604.6</v>
      </c>
      <c r="H16" s="146">
        <f>H17</f>
        <v>4700.7</v>
      </c>
    </row>
    <row r="17" spans="1:8" ht="26.25" customHeight="1">
      <c r="A17" s="148" t="s">
        <v>187</v>
      </c>
      <c r="B17" s="204" t="s">
        <v>247</v>
      </c>
      <c r="C17" s="142" t="s">
        <v>124</v>
      </c>
      <c r="D17" s="142" t="s">
        <v>129</v>
      </c>
      <c r="E17" s="142" t="s">
        <v>188</v>
      </c>
      <c r="F17" s="142"/>
      <c r="G17" s="146">
        <f>G18+G19+G21</f>
        <v>4604.6</v>
      </c>
      <c r="H17" s="146">
        <f>H18+H19+H21</f>
        <v>4700.7</v>
      </c>
    </row>
    <row r="18" spans="1:8" ht="63.75" customHeight="1">
      <c r="A18" s="147" t="s">
        <v>176</v>
      </c>
      <c r="B18" s="204" t="s">
        <v>247</v>
      </c>
      <c r="C18" s="142" t="s">
        <v>124</v>
      </c>
      <c r="D18" s="142" t="s">
        <v>129</v>
      </c>
      <c r="E18" s="142" t="s">
        <v>188</v>
      </c>
      <c r="F18" s="142" t="s">
        <v>177</v>
      </c>
      <c r="G18" s="146">
        <v>4274</v>
      </c>
      <c r="H18" s="146">
        <v>4445.7</v>
      </c>
    </row>
    <row r="19" spans="1:8" s="9" customFormat="1" ht="30">
      <c r="A19" s="148" t="s">
        <v>178</v>
      </c>
      <c r="B19" s="204" t="s">
        <v>247</v>
      </c>
      <c r="C19" s="142" t="s">
        <v>124</v>
      </c>
      <c r="D19" s="142" t="s">
        <v>129</v>
      </c>
      <c r="E19" s="142" t="s">
        <v>188</v>
      </c>
      <c r="F19" s="142" t="s">
        <v>179</v>
      </c>
      <c r="G19" s="146">
        <v>298.6</v>
      </c>
      <c r="H19" s="146">
        <v>223</v>
      </c>
    </row>
    <row r="20" spans="1:8" s="9" customFormat="1" ht="15">
      <c r="A20" s="156" t="s">
        <v>189</v>
      </c>
      <c r="B20" s="204" t="s">
        <v>247</v>
      </c>
      <c r="C20" s="142" t="s">
        <v>124</v>
      </c>
      <c r="D20" s="142" t="s">
        <v>129</v>
      </c>
      <c r="E20" s="142" t="s">
        <v>188</v>
      </c>
      <c r="F20" s="142" t="s">
        <v>170</v>
      </c>
      <c r="G20" s="146">
        <v>79.4</v>
      </c>
      <c r="H20" s="146">
        <v>155</v>
      </c>
    </row>
    <row r="21" spans="1:8" ht="15">
      <c r="A21" s="147" t="s">
        <v>190</v>
      </c>
      <c r="B21" s="204" t="s">
        <v>247</v>
      </c>
      <c r="C21" s="142" t="s">
        <v>124</v>
      </c>
      <c r="D21" s="142" t="s">
        <v>129</v>
      </c>
      <c r="E21" s="142" t="s">
        <v>188</v>
      </c>
      <c r="F21" s="142" t="s">
        <v>191</v>
      </c>
      <c r="G21" s="146">
        <v>32</v>
      </c>
      <c r="H21" s="146">
        <v>32</v>
      </c>
    </row>
    <row r="22" spans="1:8" ht="14.25" customHeight="1">
      <c r="A22" s="162" t="s">
        <v>130</v>
      </c>
      <c r="B22" s="204" t="s">
        <v>247</v>
      </c>
      <c r="C22" s="150" t="s">
        <v>124</v>
      </c>
      <c r="D22" s="150" t="s">
        <v>131</v>
      </c>
      <c r="E22" s="150"/>
      <c r="F22" s="150"/>
      <c r="G22" s="151">
        <f aca="true" t="shared" si="1" ref="G22:H24">G23</f>
        <v>0</v>
      </c>
      <c r="H22" s="151">
        <f t="shared" si="1"/>
        <v>0</v>
      </c>
    </row>
    <row r="23" spans="1:8" s="9" customFormat="1" ht="40.5" customHeight="1">
      <c r="A23" s="148" t="s">
        <v>249</v>
      </c>
      <c r="B23" s="204" t="s">
        <v>247</v>
      </c>
      <c r="C23" s="142" t="s">
        <v>124</v>
      </c>
      <c r="D23" s="142" t="s">
        <v>131</v>
      </c>
      <c r="E23" s="142" t="s">
        <v>197</v>
      </c>
      <c r="F23" s="142"/>
      <c r="G23" s="146">
        <f t="shared" si="1"/>
        <v>0</v>
      </c>
      <c r="H23" s="146">
        <f t="shared" si="1"/>
        <v>0</v>
      </c>
    </row>
    <row r="24" spans="1:8" s="9" customFormat="1" ht="30">
      <c r="A24" s="148" t="s">
        <v>250</v>
      </c>
      <c r="B24" s="204" t="s">
        <v>247</v>
      </c>
      <c r="C24" s="142" t="s">
        <v>124</v>
      </c>
      <c r="D24" s="142" t="s">
        <v>131</v>
      </c>
      <c r="E24" s="142" t="s">
        <v>199</v>
      </c>
      <c r="F24" s="142"/>
      <c r="G24" s="146">
        <f t="shared" si="1"/>
        <v>0</v>
      </c>
      <c r="H24" s="146">
        <f t="shared" si="1"/>
        <v>0</v>
      </c>
    </row>
    <row r="25" spans="1:8" s="9" customFormat="1" ht="15">
      <c r="A25" s="147" t="s">
        <v>190</v>
      </c>
      <c r="B25" s="204" t="s">
        <v>247</v>
      </c>
      <c r="C25" s="142" t="s">
        <v>124</v>
      </c>
      <c r="D25" s="142" t="s">
        <v>131</v>
      </c>
      <c r="E25" s="142" t="s">
        <v>199</v>
      </c>
      <c r="F25" s="142" t="s">
        <v>191</v>
      </c>
      <c r="G25" s="146">
        <v>0</v>
      </c>
      <c r="H25" s="146">
        <v>0</v>
      </c>
    </row>
    <row r="26" spans="1:8" s="9" customFormat="1" ht="15">
      <c r="A26" s="154" t="s">
        <v>219</v>
      </c>
      <c r="B26" s="204" t="s">
        <v>247</v>
      </c>
      <c r="C26" s="150" t="s">
        <v>124</v>
      </c>
      <c r="D26" s="150" t="s">
        <v>133</v>
      </c>
      <c r="E26" s="150"/>
      <c r="F26" s="150"/>
      <c r="G26" s="151">
        <v>33</v>
      </c>
      <c r="H26" s="151">
        <v>33</v>
      </c>
    </row>
    <row r="27" spans="1:8" s="73" customFormat="1" ht="60">
      <c r="A27" s="152" t="s">
        <v>192</v>
      </c>
      <c r="B27" s="204" t="s">
        <v>247</v>
      </c>
      <c r="C27" s="142" t="s">
        <v>124</v>
      </c>
      <c r="D27" s="142" t="s">
        <v>133</v>
      </c>
      <c r="E27" s="142" t="s">
        <v>193</v>
      </c>
      <c r="F27" s="142"/>
      <c r="G27" s="146">
        <f>G28</f>
        <v>33</v>
      </c>
      <c r="H27" s="146">
        <f>H28</f>
        <v>33</v>
      </c>
    </row>
    <row r="28" spans="1:8" s="73" customFormat="1" ht="45">
      <c r="A28" s="152" t="s">
        <v>194</v>
      </c>
      <c r="B28" s="204" t="s">
        <v>247</v>
      </c>
      <c r="C28" s="142" t="s">
        <v>124</v>
      </c>
      <c r="D28" s="142" t="s">
        <v>133</v>
      </c>
      <c r="E28" s="142" t="s">
        <v>195</v>
      </c>
      <c r="F28" s="159"/>
      <c r="G28" s="144">
        <f>G29</f>
        <v>33</v>
      </c>
      <c r="H28" s="144">
        <f>H29</f>
        <v>33</v>
      </c>
    </row>
    <row r="29" spans="1:8" s="73" customFormat="1" ht="30">
      <c r="A29" s="148" t="s">
        <v>178</v>
      </c>
      <c r="B29" s="204" t="s">
        <v>247</v>
      </c>
      <c r="C29" s="142" t="s">
        <v>124</v>
      </c>
      <c r="D29" s="142" t="s">
        <v>133</v>
      </c>
      <c r="E29" s="142" t="s">
        <v>195</v>
      </c>
      <c r="F29" s="142" t="s">
        <v>179</v>
      </c>
      <c r="G29" s="144">
        <v>33</v>
      </c>
      <c r="H29" s="144">
        <v>33</v>
      </c>
    </row>
    <row r="30" spans="1:8" s="9" customFormat="1" ht="15">
      <c r="A30" s="152" t="s">
        <v>208</v>
      </c>
      <c r="B30" s="204" t="s">
        <v>247</v>
      </c>
      <c r="C30" s="142" t="s">
        <v>124</v>
      </c>
      <c r="D30" s="142" t="s">
        <v>133</v>
      </c>
      <c r="E30" s="142" t="s">
        <v>209</v>
      </c>
      <c r="F30" s="142"/>
      <c r="G30" s="146">
        <f>G31</f>
        <v>682.7</v>
      </c>
      <c r="H30" s="146">
        <f>H31</f>
        <v>359.2</v>
      </c>
    </row>
    <row r="31" spans="1:8" ht="26.25" customHeight="1">
      <c r="A31" s="152" t="s">
        <v>216</v>
      </c>
      <c r="B31" s="204" t="s">
        <v>247</v>
      </c>
      <c r="C31" s="142" t="s">
        <v>124</v>
      </c>
      <c r="D31" s="142" t="s">
        <v>133</v>
      </c>
      <c r="E31" s="142" t="s">
        <v>217</v>
      </c>
      <c r="F31" s="142"/>
      <c r="G31" s="146">
        <f>G32+G33</f>
        <v>682.7</v>
      </c>
      <c r="H31" s="146">
        <f>H32+H33</f>
        <v>359.2</v>
      </c>
    </row>
    <row r="32" spans="1:8" s="9" customFormat="1" ht="30.75" customHeight="1">
      <c r="A32" s="148" t="s">
        <v>178</v>
      </c>
      <c r="B32" s="204" t="s">
        <v>247</v>
      </c>
      <c r="C32" s="142" t="s">
        <v>124</v>
      </c>
      <c r="D32" s="142" t="s">
        <v>133</v>
      </c>
      <c r="E32" s="142" t="s">
        <v>217</v>
      </c>
      <c r="F32" s="142" t="s">
        <v>179</v>
      </c>
      <c r="G32" s="146">
        <v>682.7</v>
      </c>
      <c r="H32" s="146">
        <v>359.2</v>
      </c>
    </row>
    <row r="33" spans="1:8" s="9" customFormat="1" ht="17.25" customHeight="1">
      <c r="A33" s="147" t="s">
        <v>190</v>
      </c>
      <c r="B33" s="204" t="s">
        <v>247</v>
      </c>
      <c r="C33" s="142" t="s">
        <v>124</v>
      </c>
      <c r="D33" s="142" t="s">
        <v>133</v>
      </c>
      <c r="E33" s="142" t="s">
        <v>217</v>
      </c>
      <c r="F33" s="159" t="s">
        <v>191</v>
      </c>
      <c r="G33" s="144">
        <v>0</v>
      </c>
      <c r="H33" s="144">
        <v>0</v>
      </c>
    </row>
    <row r="34" spans="1:8" s="9" customFormat="1" ht="33.75" customHeight="1">
      <c r="A34" s="231" t="s">
        <v>160</v>
      </c>
      <c r="B34" s="204" t="s">
        <v>247</v>
      </c>
      <c r="C34" s="177" t="s">
        <v>124</v>
      </c>
      <c r="D34" s="177" t="s">
        <v>133</v>
      </c>
      <c r="E34" s="177" t="s">
        <v>238</v>
      </c>
      <c r="F34" s="143" t="s">
        <v>262</v>
      </c>
      <c r="G34" s="232">
        <v>307.4</v>
      </c>
      <c r="H34" s="232">
        <v>627.5</v>
      </c>
    </row>
    <row r="35" spans="1:8" ht="15.75">
      <c r="A35" s="134" t="s">
        <v>171</v>
      </c>
      <c r="B35" s="204" t="s">
        <v>247</v>
      </c>
      <c r="C35" s="205" t="s">
        <v>127</v>
      </c>
      <c r="D35" s="135"/>
      <c r="E35" s="135"/>
      <c r="F35" s="135"/>
      <c r="G35" s="136">
        <f aca="true" t="shared" si="2" ref="G35:H37">G36</f>
        <v>309</v>
      </c>
      <c r="H35" s="136">
        <f t="shared" si="2"/>
        <v>319.4</v>
      </c>
    </row>
    <row r="36" spans="1:8" ht="15">
      <c r="A36" s="137" t="s">
        <v>135</v>
      </c>
      <c r="B36" s="204" t="s">
        <v>247</v>
      </c>
      <c r="C36" s="206" t="s">
        <v>127</v>
      </c>
      <c r="D36" s="138" t="s">
        <v>136</v>
      </c>
      <c r="E36" s="138"/>
      <c r="F36" s="138"/>
      <c r="G36" s="139">
        <f t="shared" si="2"/>
        <v>309</v>
      </c>
      <c r="H36" s="139">
        <f t="shared" si="2"/>
        <v>319.4</v>
      </c>
    </row>
    <row r="37" spans="1:8" ht="30">
      <c r="A37" s="141" t="s">
        <v>172</v>
      </c>
      <c r="B37" s="204" t="s">
        <v>247</v>
      </c>
      <c r="C37" s="207" t="s">
        <v>127</v>
      </c>
      <c r="D37" s="142" t="s">
        <v>136</v>
      </c>
      <c r="E37" s="142" t="s">
        <v>173</v>
      </c>
      <c r="F37" s="143"/>
      <c r="G37" s="144">
        <f t="shared" si="2"/>
        <v>309</v>
      </c>
      <c r="H37" s="144">
        <f t="shared" si="2"/>
        <v>319.4</v>
      </c>
    </row>
    <row r="38" spans="1:8" ht="30">
      <c r="A38" s="145" t="s">
        <v>174</v>
      </c>
      <c r="B38" s="204" t="s">
        <v>247</v>
      </c>
      <c r="C38" s="207" t="s">
        <v>127</v>
      </c>
      <c r="D38" s="142" t="s">
        <v>136</v>
      </c>
      <c r="E38" s="142" t="s">
        <v>175</v>
      </c>
      <c r="F38" s="142"/>
      <c r="G38" s="146">
        <f>G39+G40</f>
        <v>309</v>
      </c>
      <c r="H38" s="146">
        <f>H39+H40</f>
        <v>319.4</v>
      </c>
    </row>
    <row r="39" spans="1:8" ht="66" customHeight="1">
      <c r="A39" s="147" t="s">
        <v>176</v>
      </c>
      <c r="B39" s="204" t="s">
        <v>247</v>
      </c>
      <c r="C39" s="207" t="s">
        <v>127</v>
      </c>
      <c r="D39" s="142" t="s">
        <v>136</v>
      </c>
      <c r="E39" s="142" t="s">
        <v>175</v>
      </c>
      <c r="F39" s="142" t="s">
        <v>177</v>
      </c>
      <c r="G39" s="146">
        <v>281.2</v>
      </c>
      <c r="H39" s="146">
        <v>296.9</v>
      </c>
    </row>
    <row r="40" spans="1:8" ht="30">
      <c r="A40" s="148" t="s">
        <v>178</v>
      </c>
      <c r="B40" s="204" t="s">
        <v>247</v>
      </c>
      <c r="C40" s="207" t="s">
        <v>127</v>
      </c>
      <c r="D40" s="142" t="s">
        <v>136</v>
      </c>
      <c r="E40" s="142" t="s">
        <v>175</v>
      </c>
      <c r="F40" s="142" t="s">
        <v>179</v>
      </c>
      <c r="G40" s="146">
        <v>27.8</v>
      </c>
      <c r="H40" s="146">
        <v>22.5</v>
      </c>
    </row>
    <row r="41" spans="1:8" ht="15.75">
      <c r="A41" s="233" t="s">
        <v>142</v>
      </c>
      <c r="B41" s="234" t="s">
        <v>247</v>
      </c>
      <c r="C41" s="235" t="s">
        <v>129</v>
      </c>
      <c r="D41" s="236"/>
      <c r="E41" s="236"/>
      <c r="F41" s="236"/>
      <c r="G41" s="237">
        <f>SUM(G43)</f>
        <v>5030.8</v>
      </c>
      <c r="H41" s="237">
        <f>SUM(H43)</f>
        <v>5030.8</v>
      </c>
    </row>
    <row r="42" spans="1:8" ht="39">
      <c r="A42" s="216" t="s">
        <v>263</v>
      </c>
      <c r="B42" s="238" t="s">
        <v>247</v>
      </c>
      <c r="C42" s="239" t="s">
        <v>129</v>
      </c>
      <c r="D42" s="236" t="s">
        <v>148</v>
      </c>
      <c r="E42" s="240"/>
      <c r="F42" s="240"/>
      <c r="G42" s="240"/>
      <c r="H42" s="240"/>
    </row>
    <row r="43" spans="1:8" ht="15">
      <c r="A43" s="154" t="s">
        <v>143</v>
      </c>
      <c r="B43" s="204" t="s">
        <v>247</v>
      </c>
      <c r="C43" s="206" t="s">
        <v>129</v>
      </c>
      <c r="D43" s="138" t="s">
        <v>144</v>
      </c>
      <c r="E43" s="138"/>
      <c r="F43" s="138"/>
      <c r="G43" s="139">
        <f aca="true" t="shared" si="3" ref="G43:H45">G44</f>
        <v>5030.8</v>
      </c>
      <c r="H43" s="139">
        <f t="shared" si="3"/>
        <v>5030.8</v>
      </c>
    </row>
    <row r="44" spans="1:8" ht="15">
      <c r="A44" s="175" t="s">
        <v>208</v>
      </c>
      <c r="B44" s="204" t="s">
        <v>247</v>
      </c>
      <c r="C44" s="212" t="s">
        <v>129</v>
      </c>
      <c r="D44" s="159" t="s">
        <v>144</v>
      </c>
      <c r="E44" s="142" t="s">
        <v>209</v>
      </c>
      <c r="F44" s="143"/>
      <c r="G44" s="144">
        <f t="shared" si="3"/>
        <v>5030.8</v>
      </c>
      <c r="H44" s="144">
        <f t="shared" si="3"/>
        <v>5030.8</v>
      </c>
    </row>
    <row r="45" spans="1:8" ht="30" customHeight="1">
      <c r="A45" s="147" t="s">
        <v>214</v>
      </c>
      <c r="B45" s="204" t="s">
        <v>247</v>
      </c>
      <c r="C45" s="207" t="s">
        <v>129</v>
      </c>
      <c r="D45" s="142" t="s">
        <v>144</v>
      </c>
      <c r="E45" s="142" t="s">
        <v>215</v>
      </c>
      <c r="F45" s="142"/>
      <c r="G45" s="146">
        <f t="shared" si="3"/>
        <v>5030.8</v>
      </c>
      <c r="H45" s="146">
        <f t="shared" si="3"/>
        <v>5030.8</v>
      </c>
    </row>
    <row r="46" spans="1:8" ht="30">
      <c r="A46" s="148" t="s">
        <v>178</v>
      </c>
      <c r="B46" s="204" t="s">
        <v>247</v>
      </c>
      <c r="C46" s="207" t="s">
        <v>129</v>
      </c>
      <c r="D46" s="142" t="s">
        <v>144</v>
      </c>
      <c r="E46" s="142" t="s">
        <v>215</v>
      </c>
      <c r="F46" s="142" t="s">
        <v>179</v>
      </c>
      <c r="G46" s="146">
        <v>5030.8</v>
      </c>
      <c r="H46" s="146">
        <v>5030.8</v>
      </c>
    </row>
    <row r="47" spans="1:8" ht="15.75">
      <c r="A47" s="172" t="s">
        <v>207</v>
      </c>
      <c r="B47" s="204" t="s">
        <v>247</v>
      </c>
      <c r="C47" s="166" t="s">
        <v>148</v>
      </c>
      <c r="D47" s="166"/>
      <c r="E47" s="166"/>
      <c r="F47" s="166"/>
      <c r="G47" s="167">
        <f>SUM(G48)</f>
        <v>0</v>
      </c>
      <c r="H47" s="167">
        <f>SUM(H48)</f>
        <v>354.5</v>
      </c>
    </row>
    <row r="48" spans="1:8" ht="15">
      <c r="A48" s="173" t="s">
        <v>149</v>
      </c>
      <c r="B48" s="204" t="s">
        <v>247</v>
      </c>
      <c r="C48" s="150" t="s">
        <v>148</v>
      </c>
      <c r="D48" s="150" t="s">
        <v>136</v>
      </c>
      <c r="E48" s="150"/>
      <c r="F48" s="150"/>
      <c r="G48" s="151">
        <f>SUM(G50:G51)</f>
        <v>0</v>
      </c>
      <c r="H48" s="151">
        <f>SUM(H50:H51)</f>
        <v>354.5</v>
      </c>
    </row>
    <row r="49" spans="1:8" ht="15">
      <c r="A49" s="174" t="s">
        <v>210</v>
      </c>
      <c r="B49" s="204" t="s">
        <v>247</v>
      </c>
      <c r="C49" s="142" t="s">
        <v>148</v>
      </c>
      <c r="D49" s="142" t="s">
        <v>136</v>
      </c>
      <c r="E49" s="142" t="s">
        <v>211</v>
      </c>
      <c r="F49" s="142"/>
      <c r="G49" s="146">
        <f>G50</f>
        <v>0</v>
      </c>
      <c r="H49" s="146">
        <f>H50</f>
        <v>0</v>
      </c>
    </row>
    <row r="50" spans="1:8" ht="30">
      <c r="A50" s="148" t="s">
        <v>178</v>
      </c>
      <c r="B50" s="204" t="s">
        <v>247</v>
      </c>
      <c r="C50" s="142" t="s">
        <v>148</v>
      </c>
      <c r="D50" s="142" t="s">
        <v>136</v>
      </c>
      <c r="E50" s="142" t="s">
        <v>211</v>
      </c>
      <c r="F50" s="142" t="s">
        <v>179</v>
      </c>
      <c r="G50" s="146">
        <v>0</v>
      </c>
      <c r="H50" s="146">
        <v>0</v>
      </c>
    </row>
    <row r="51" spans="1:8" ht="15">
      <c r="A51" s="174" t="s">
        <v>212</v>
      </c>
      <c r="B51" s="204" t="s">
        <v>247</v>
      </c>
      <c r="C51" s="142" t="s">
        <v>148</v>
      </c>
      <c r="D51" s="142" t="s">
        <v>136</v>
      </c>
      <c r="E51" s="142" t="s">
        <v>213</v>
      </c>
      <c r="F51" s="142"/>
      <c r="G51" s="146">
        <v>0</v>
      </c>
      <c r="H51" s="146">
        <v>354.5</v>
      </c>
    </row>
    <row r="52" spans="1:8" ht="30">
      <c r="A52" s="148" t="s">
        <v>178</v>
      </c>
      <c r="B52" s="204" t="s">
        <v>247</v>
      </c>
      <c r="C52" s="142" t="s">
        <v>148</v>
      </c>
      <c r="D52" s="142" t="s">
        <v>136</v>
      </c>
      <c r="E52" s="142" t="s">
        <v>213</v>
      </c>
      <c r="F52" s="142" t="s">
        <v>179</v>
      </c>
      <c r="G52" s="146">
        <v>0</v>
      </c>
      <c r="H52" s="146">
        <v>354.5</v>
      </c>
    </row>
    <row r="53" spans="1:8" ht="15">
      <c r="A53" s="176" t="s">
        <v>150</v>
      </c>
      <c r="B53" s="204" t="s">
        <v>247</v>
      </c>
      <c r="C53" s="177" t="s">
        <v>151</v>
      </c>
      <c r="D53" s="177"/>
      <c r="E53" s="177"/>
      <c r="F53" s="177"/>
      <c r="G53" s="178">
        <v>334.2</v>
      </c>
      <c r="H53" s="178">
        <v>0</v>
      </c>
    </row>
    <row r="54" spans="1:8" ht="15">
      <c r="A54" s="175" t="s">
        <v>152</v>
      </c>
      <c r="B54" s="204" t="s">
        <v>247</v>
      </c>
      <c r="C54" s="150" t="s">
        <v>151</v>
      </c>
      <c r="D54" s="150" t="s">
        <v>124</v>
      </c>
      <c r="E54" s="150"/>
      <c r="F54" s="150"/>
      <c r="G54" s="151">
        <v>334.2</v>
      </c>
      <c r="H54" s="151">
        <v>0</v>
      </c>
    </row>
    <row r="55" spans="1:8" ht="30">
      <c r="A55" s="179" t="s">
        <v>216</v>
      </c>
      <c r="B55" s="204" t="s">
        <v>247</v>
      </c>
      <c r="C55" s="142" t="s">
        <v>151</v>
      </c>
      <c r="D55" s="142" t="s">
        <v>124</v>
      </c>
      <c r="E55" s="142" t="s">
        <v>217</v>
      </c>
      <c r="F55" s="142"/>
      <c r="G55" s="146">
        <v>334.2</v>
      </c>
      <c r="H55" s="146">
        <v>0</v>
      </c>
    </row>
    <row r="56" spans="1:8" ht="30">
      <c r="A56" s="147" t="s">
        <v>218</v>
      </c>
      <c r="B56" s="204" t="s">
        <v>247</v>
      </c>
      <c r="C56" s="142" t="s">
        <v>151</v>
      </c>
      <c r="D56" s="142" t="s">
        <v>124</v>
      </c>
      <c r="E56" s="142" t="s">
        <v>217</v>
      </c>
      <c r="F56" s="142" t="s">
        <v>179</v>
      </c>
      <c r="G56" s="146">
        <v>334.2</v>
      </c>
      <c r="H56" s="146">
        <v>0</v>
      </c>
    </row>
    <row r="57" spans="1:8" ht="15.75">
      <c r="A57" s="165" t="s">
        <v>153</v>
      </c>
      <c r="B57" s="204" t="s">
        <v>247</v>
      </c>
      <c r="C57" s="166" t="s">
        <v>139</v>
      </c>
      <c r="D57" s="166"/>
      <c r="E57" s="166"/>
      <c r="F57" s="166"/>
      <c r="G57" s="167">
        <f>SUM(G58+G62)</f>
        <v>78.6</v>
      </c>
      <c r="H57" s="167">
        <f>SUM(H58+H62)</f>
        <v>98.6</v>
      </c>
    </row>
    <row r="58" spans="1:8" ht="15.75">
      <c r="A58" s="165" t="s">
        <v>154</v>
      </c>
      <c r="B58" s="204" t="s">
        <v>247</v>
      </c>
      <c r="C58" s="166"/>
      <c r="D58" s="166"/>
      <c r="E58" s="166"/>
      <c r="F58" s="166"/>
      <c r="G58" s="167">
        <f>SUM(G61)</f>
        <v>56.7</v>
      </c>
      <c r="H58" s="167">
        <f>SUM(H61)</f>
        <v>57.6</v>
      </c>
    </row>
    <row r="59" spans="1:8" ht="63">
      <c r="A59" s="169" t="s">
        <v>249</v>
      </c>
      <c r="B59" s="204" t="s">
        <v>247</v>
      </c>
      <c r="C59" s="142" t="s">
        <v>139</v>
      </c>
      <c r="D59" s="142" t="s">
        <v>124</v>
      </c>
      <c r="E59" s="220" t="s">
        <v>197</v>
      </c>
      <c r="F59" s="142"/>
      <c r="G59" s="146">
        <f>SUM(G61)</f>
        <v>56.7</v>
      </c>
      <c r="H59" s="146">
        <f>SUM(H61)</f>
        <v>57.6</v>
      </c>
    </row>
    <row r="60" spans="1:8" ht="47.25">
      <c r="A60" s="169" t="s">
        <v>257</v>
      </c>
      <c r="B60" s="204" t="s">
        <v>247</v>
      </c>
      <c r="C60" s="142" t="s">
        <v>139</v>
      </c>
      <c r="D60" s="142" t="s">
        <v>124</v>
      </c>
      <c r="E60" s="220" t="s">
        <v>200</v>
      </c>
      <c r="F60" s="142"/>
      <c r="G60" s="146">
        <f>SUM(G61)</f>
        <v>56.7</v>
      </c>
      <c r="H60" s="146">
        <f>SUM(H61)</f>
        <v>57.6</v>
      </c>
    </row>
    <row r="61" spans="1:8" ht="31.5">
      <c r="A61" s="165" t="s">
        <v>189</v>
      </c>
      <c r="B61" s="204" t="s">
        <v>247</v>
      </c>
      <c r="C61" s="142" t="s">
        <v>139</v>
      </c>
      <c r="D61" s="142" t="s">
        <v>124</v>
      </c>
      <c r="E61" s="220" t="s">
        <v>200</v>
      </c>
      <c r="F61" s="142" t="s">
        <v>170</v>
      </c>
      <c r="G61" s="146">
        <v>56.7</v>
      </c>
      <c r="H61" s="146">
        <v>57.6</v>
      </c>
    </row>
    <row r="62" spans="1:8" ht="15">
      <c r="A62" s="154" t="s">
        <v>155</v>
      </c>
      <c r="B62" s="204" t="s">
        <v>247</v>
      </c>
      <c r="C62" s="150" t="s">
        <v>139</v>
      </c>
      <c r="D62" s="150" t="s">
        <v>136</v>
      </c>
      <c r="E62" s="150"/>
      <c r="F62" s="150"/>
      <c r="G62" s="151">
        <f aca="true" t="shared" si="4" ref="G62:H64">G63</f>
        <v>21.9</v>
      </c>
      <c r="H62" s="151">
        <f t="shared" si="4"/>
        <v>41</v>
      </c>
    </row>
    <row r="63" spans="1:8" ht="15">
      <c r="A63" s="147" t="s">
        <v>221</v>
      </c>
      <c r="B63" s="204" t="s">
        <v>247</v>
      </c>
      <c r="C63" s="142" t="s">
        <v>139</v>
      </c>
      <c r="D63" s="142" t="s">
        <v>136</v>
      </c>
      <c r="E63" s="142" t="s">
        <v>222</v>
      </c>
      <c r="F63" s="142"/>
      <c r="G63" s="146">
        <f t="shared" si="4"/>
        <v>21.9</v>
      </c>
      <c r="H63" s="146">
        <f t="shared" si="4"/>
        <v>41</v>
      </c>
    </row>
    <row r="64" spans="1:8" ht="15">
      <c r="A64" s="147" t="s">
        <v>223</v>
      </c>
      <c r="B64" s="204" t="s">
        <v>247</v>
      </c>
      <c r="C64" s="142" t="s">
        <v>139</v>
      </c>
      <c r="D64" s="142" t="s">
        <v>136</v>
      </c>
      <c r="E64" s="142" t="s">
        <v>224</v>
      </c>
      <c r="F64" s="142"/>
      <c r="G64" s="146">
        <f t="shared" si="4"/>
        <v>21.9</v>
      </c>
      <c r="H64" s="146">
        <f t="shared" si="4"/>
        <v>41</v>
      </c>
    </row>
    <row r="65" spans="1:8" ht="15">
      <c r="A65" s="156" t="s">
        <v>189</v>
      </c>
      <c r="B65" s="204" t="s">
        <v>247</v>
      </c>
      <c r="C65" s="142" t="s">
        <v>139</v>
      </c>
      <c r="D65" s="142" t="s">
        <v>136</v>
      </c>
      <c r="E65" s="142" t="s">
        <v>224</v>
      </c>
      <c r="F65" s="142" t="s">
        <v>170</v>
      </c>
      <c r="G65" s="146">
        <v>21.9</v>
      </c>
      <c r="H65" s="146">
        <v>41</v>
      </c>
    </row>
    <row r="66" spans="1:8" ht="18.75">
      <c r="A66" s="227" t="s">
        <v>167</v>
      </c>
      <c r="B66" s="227"/>
      <c r="C66" s="228"/>
      <c r="D66" s="229"/>
      <c r="E66" s="229"/>
      <c r="F66" s="229"/>
      <c r="G66" s="230">
        <f>SUM(G10+G34+G35+G41+G47+G53+G57)</f>
        <v>12636.6</v>
      </c>
      <c r="H66" s="230">
        <v>12902.9</v>
      </c>
    </row>
  </sheetData>
  <sheetProtection selectLockedCells="1" selectUnlockedCells="1"/>
  <mergeCells count="5">
    <mergeCell ref="A2:H2"/>
    <mergeCell ref="A3:H3"/>
    <mergeCell ref="A4:H4"/>
    <mergeCell ref="A5:H5"/>
    <mergeCell ref="A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E37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0.71875" style="0" customWidth="1"/>
    <col min="2" max="2" width="66.28125" style="0" customWidth="1"/>
    <col min="3" max="3" width="20.57421875" style="120" customWidth="1"/>
    <col min="4" max="4" width="10.57421875" style="0" customWidth="1"/>
  </cols>
  <sheetData>
    <row r="1" ht="2.25" customHeight="1"/>
    <row r="2" spans="2:4" ht="15">
      <c r="B2" s="251" t="s">
        <v>264</v>
      </c>
      <c r="C2" s="251"/>
      <c r="D2" s="251"/>
    </row>
    <row r="3" spans="2:4" ht="15">
      <c r="B3" s="251" t="s">
        <v>1</v>
      </c>
      <c r="C3" s="251"/>
      <c r="D3" s="251"/>
    </row>
    <row r="4" spans="1:4" ht="15">
      <c r="A4" s="246" t="s">
        <v>73</v>
      </c>
      <c r="B4" s="246"/>
      <c r="C4" s="246"/>
      <c r="D4" s="246"/>
    </row>
    <row r="5" spans="1:4" ht="15">
      <c r="A5" s="246" t="s">
        <v>265</v>
      </c>
      <c r="B5" s="246"/>
      <c r="C5" s="246"/>
      <c r="D5" s="246"/>
    </row>
    <row r="6" spans="2:3" ht="12.75" customHeight="1">
      <c r="B6" s="192"/>
      <c r="C6" s="193"/>
    </row>
    <row r="7" spans="2:4" ht="96" customHeight="1">
      <c r="B7" s="253" t="s">
        <v>266</v>
      </c>
      <c r="C7" s="253"/>
      <c r="D7" s="253"/>
    </row>
    <row r="9" spans="2:4" s="125" customFormat="1" ht="15" customHeight="1">
      <c r="B9" s="122" t="s">
        <v>164</v>
      </c>
      <c r="C9" s="254" t="s">
        <v>121</v>
      </c>
      <c r="D9" s="254"/>
    </row>
    <row r="10" spans="2:4" s="9" customFormat="1" ht="17.25" customHeight="1">
      <c r="B10" s="126" t="s">
        <v>267</v>
      </c>
      <c r="C10" s="255">
        <f>SUM(C12)</f>
        <v>539.8</v>
      </c>
      <c r="D10" s="255"/>
    </row>
    <row r="11" spans="2:4" ht="16.5" customHeight="1">
      <c r="B11" s="242" t="s">
        <v>268</v>
      </c>
      <c r="C11" s="255">
        <f>SUM(C12)</f>
        <v>539.8</v>
      </c>
      <c r="D11" s="255"/>
    </row>
    <row r="12" spans="2:4" ht="16.5" customHeight="1">
      <c r="B12" s="86" t="s">
        <v>269</v>
      </c>
      <c r="C12" s="256">
        <v>539.8</v>
      </c>
      <c r="D12" s="256"/>
    </row>
    <row r="13" spans="2:4" ht="20.25" customHeight="1">
      <c r="B13" s="86" t="s">
        <v>270</v>
      </c>
      <c r="C13" s="256"/>
      <c r="D13" s="256"/>
    </row>
    <row r="14" spans="2:5" ht="15.75" customHeight="1">
      <c r="B14" s="83" t="s">
        <v>271</v>
      </c>
      <c r="C14" s="256"/>
      <c r="D14" s="256"/>
      <c r="E14" s="120"/>
    </row>
    <row r="15" spans="2:4" ht="15.75" customHeight="1">
      <c r="B15" s="86" t="s">
        <v>269</v>
      </c>
      <c r="C15" s="256" t="s">
        <v>272</v>
      </c>
      <c r="D15" s="256"/>
    </row>
    <row r="16" spans="2:4" s="9" customFormat="1" ht="15.75" customHeight="1">
      <c r="B16" s="86" t="s">
        <v>270</v>
      </c>
      <c r="C16" s="255" t="s">
        <v>272</v>
      </c>
      <c r="D16" s="255"/>
    </row>
    <row r="17" ht="15">
      <c r="B17" s="244"/>
    </row>
    <row r="18" ht="15">
      <c r="B18" s="244"/>
    </row>
    <row r="19" ht="15">
      <c r="B19" s="244"/>
    </row>
    <row r="20" ht="15">
      <c r="B20" s="244"/>
    </row>
    <row r="21" ht="15">
      <c r="B21" s="244"/>
    </row>
    <row r="22" ht="15">
      <c r="B22" s="244"/>
    </row>
    <row r="23" ht="15">
      <c r="B23" s="244"/>
    </row>
    <row r="24" ht="15">
      <c r="B24" s="244"/>
    </row>
    <row r="25" ht="15">
      <c r="B25" s="244"/>
    </row>
    <row r="26" ht="15">
      <c r="B26" s="244"/>
    </row>
    <row r="27" ht="15">
      <c r="B27" s="244"/>
    </row>
    <row r="28" ht="15">
      <c r="B28" s="244"/>
    </row>
    <row r="29" ht="15">
      <c r="B29" s="244"/>
    </row>
    <row r="30" ht="15">
      <c r="B30" s="244"/>
    </row>
    <row r="31" ht="15">
      <c r="B31" s="244"/>
    </row>
    <row r="32" ht="15">
      <c r="B32" s="244"/>
    </row>
    <row r="33" ht="15">
      <c r="B33" s="244"/>
    </row>
    <row r="34" ht="15">
      <c r="B34" s="244"/>
    </row>
    <row r="35" ht="15">
      <c r="B35" s="244"/>
    </row>
    <row r="36" ht="15">
      <c r="B36" s="244"/>
    </row>
    <row r="37" ht="15">
      <c r="B37" s="244"/>
    </row>
  </sheetData>
  <sheetProtection selectLockedCells="1" selectUnlockedCells="1"/>
  <mergeCells count="13">
    <mergeCell ref="C16:D16"/>
    <mergeCell ref="C10:D10"/>
    <mergeCell ref="C11:D11"/>
    <mergeCell ref="C12:D12"/>
    <mergeCell ref="C13:D13"/>
    <mergeCell ref="C14:D14"/>
    <mergeCell ref="C15:D15"/>
    <mergeCell ref="B2:D2"/>
    <mergeCell ref="B3:D3"/>
    <mergeCell ref="A4:D4"/>
    <mergeCell ref="A5:D5"/>
    <mergeCell ref="B7:D7"/>
    <mergeCell ref="C9:D9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2:E37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0.71875" style="0" customWidth="1"/>
    <col min="2" max="2" width="66.28125" style="0" customWidth="1"/>
    <col min="3" max="4" width="20.57421875" style="120" customWidth="1"/>
  </cols>
  <sheetData>
    <row r="1" ht="2.25" customHeight="1"/>
    <row r="2" spans="2:4" ht="15">
      <c r="B2" s="251" t="s">
        <v>273</v>
      </c>
      <c r="C2" s="251"/>
      <c r="D2" s="251"/>
    </row>
    <row r="3" spans="2:4" ht="15">
      <c r="B3" s="251" t="s">
        <v>1</v>
      </c>
      <c r="C3" s="251"/>
      <c r="D3" s="251"/>
    </row>
    <row r="4" spans="1:4" ht="15">
      <c r="A4" s="246" t="s">
        <v>73</v>
      </c>
      <c r="B4" s="246"/>
      <c r="C4" s="246"/>
      <c r="D4" s="246"/>
    </row>
    <row r="5" spans="1:4" ht="15">
      <c r="A5" s="246" t="s">
        <v>3</v>
      </c>
      <c r="B5" s="246"/>
      <c r="C5" s="246"/>
      <c r="D5" s="246"/>
    </row>
    <row r="6" spans="2:4" ht="12.75" customHeight="1">
      <c r="B6" s="192"/>
      <c r="C6" s="193"/>
      <c r="D6" s="193"/>
    </row>
    <row r="7" spans="2:4" ht="66.75" customHeight="1">
      <c r="B7" s="253" t="s">
        <v>274</v>
      </c>
      <c r="C7" s="253"/>
      <c r="D7" s="253"/>
    </row>
    <row r="9" spans="2:4" s="125" customFormat="1" ht="30">
      <c r="B9" s="122" t="s">
        <v>164</v>
      </c>
      <c r="C9" s="245" t="s">
        <v>275</v>
      </c>
      <c r="D9" s="245" t="s">
        <v>114</v>
      </c>
    </row>
    <row r="10" spans="2:4" s="9" customFormat="1" ht="17.25" customHeight="1">
      <c r="B10" s="126" t="s">
        <v>267</v>
      </c>
      <c r="C10" s="241">
        <v>553.2</v>
      </c>
      <c r="D10" s="241">
        <v>569.6</v>
      </c>
    </row>
    <row r="11" spans="2:4" ht="16.5" customHeight="1">
      <c r="B11" s="242" t="s">
        <v>268</v>
      </c>
      <c r="C11" s="241">
        <v>553.2</v>
      </c>
      <c r="D11" s="241">
        <v>569.6</v>
      </c>
    </row>
    <row r="12" spans="2:4" ht="16.5" customHeight="1">
      <c r="B12" s="86" t="s">
        <v>269</v>
      </c>
      <c r="C12" s="243">
        <v>1093</v>
      </c>
      <c r="D12" s="243">
        <v>1662.6</v>
      </c>
    </row>
    <row r="13" spans="2:4" ht="20.25" customHeight="1">
      <c r="B13" s="86" t="s">
        <v>270</v>
      </c>
      <c r="C13" s="243">
        <v>-539.8</v>
      </c>
      <c r="D13" s="243">
        <v>-1093</v>
      </c>
    </row>
    <row r="14" spans="2:5" ht="15.75">
      <c r="B14" s="83" t="s">
        <v>271</v>
      </c>
      <c r="C14" s="243"/>
      <c r="D14" s="243"/>
      <c r="E14" s="120"/>
    </row>
    <row r="15" spans="2:4" ht="15.75">
      <c r="B15" s="86" t="s">
        <v>269</v>
      </c>
      <c r="C15" s="243"/>
      <c r="D15" s="243"/>
    </row>
    <row r="16" spans="2:4" s="9" customFormat="1" ht="15.75">
      <c r="B16" s="86" t="s">
        <v>270</v>
      </c>
      <c r="C16" s="241"/>
      <c r="D16" s="241"/>
    </row>
    <row r="17" ht="15">
      <c r="B17" s="244"/>
    </row>
    <row r="18" ht="15">
      <c r="B18" s="244"/>
    </row>
    <row r="19" ht="15">
      <c r="B19" s="244"/>
    </row>
    <row r="20" ht="15">
      <c r="B20" s="244"/>
    </row>
    <row r="21" ht="15">
      <c r="B21" s="244"/>
    </row>
    <row r="22" ht="15">
      <c r="B22" s="244"/>
    </row>
    <row r="23" ht="15">
      <c r="B23" s="244"/>
    </row>
    <row r="24" ht="15">
      <c r="B24" s="244"/>
    </row>
    <row r="25" ht="15">
      <c r="B25" s="244"/>
    </row>
    <row r="26" ht="15">
      <c r="B26" s="244"/>
    </row>
    <row r="27" ht="15">
      <c r="B27" s="244"/>
    </row>
    <row r="28" ht="15">
      <c r="B28" s="244"/>
    </row>
    <row r="29" ht="15">
      <c r="B29" s="244"/>
    </row>
    <row r="30" ht="15">
      <c r="B30" s="244"/>
    </row>
    <row r="31" ht="15">
      <c r="B31" s="244"/>
    </row>
    <row r="32" ht="15">
      <c r="B32" s="244"/>
    </row>
    <row r="33" ht="15">
      <c r="B33" s="244"/>
    </row>
    <row r="34" ht="15">
      <c r="B34" s="244"/>
    </row>
    <row r="35" ht="15">
      <c r="B35" s="244"/>
    </row>
    <row r="36" ht="15">
      <c r="B36" s="244"/>
    </row>
    <row r="37" ht="15">
      <c r="B37" s="244"/>
    </row>
  </sheetData>
  <sheetProtection selectLockedCells="1" selectUnlockedCells="1"/>
  <mergeCells count="5">
    <mergeCell ref="B2:D2"/>
    <mergeCell ref="B3:D3"/>
    <mergeCell ref="A4:D4"/>
    <mergeCell ref="A5:D5"/>
    <mergeCell ref="B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0"/>
  <sheetViews>
    <sheetView view="pageBreakPreview" zoomScaleSheetLayoutView="100" zoomScalePageLayoutView="0" workbookViewId="0" topLeftCell="A3">
      <selection activeCell="D39" sqref="D39"/>
    </sheetView>
  </sheetViews>
  <sheetFormatPr defaultColWidth="9.140625" defaultRowHeight="15"/>
  <cols>
    <col min="1" max="1" width="27.28125" style="0" customWidth="1"/>
    <col min="2" max="2" width="56.28125" style="0" customWidth="1"/>
    <col min="3" max="4" width="14.140625" style="0" customWidth="1"/>
  </cols>
  <sheetData>
    <row r="1" spans="1:4" ht="15">
      <c r="A1" s="248" t="s">
        <v>72</v>
      </c>
      <c r="B1" s="248"/>
      <c r="C1" s="248"/>
      <c r="D1" s="248"/>
    </row>
    <row r="2" spans="1:4" ht="15">
      <c r="A2" s="248" t="s">
        <v>1</v>
      </c>
      <c r="B2" s="248"/>
      <c r="C2" s="248"/>
      <c r="D2" s="248"/>
    </row>
    <row r="3" spans="1:4" ht="15">
      <c r="A3" s="246" t="s">
        <v>73</v>
      </c>
      <c r="B3" s="246"/>
      <c r="C3" s="246"/>
      <c r="D3" s="246"/>
    </row>
    <row r="4" spans="1:4" ht="15">
      <c r="A4" s="249" t="s">
        <v>3</v>
      </c>
      <c r="B4" s="249"/>
      <c r="C4" s="249"/>
      <c r="D4" s="249"/>
    </row>
    <row r="6" spans="1:5" ht="12.75" customHeight="1">
      <c r="A6" s="250" t="s">
        <v>74</v>
      </c>
      <c r="B6" s="250"/>
      <c r="C6" s="250"/>
      <c r="D6" s="250"/>
      <c r="E6" s="1"/>
    </row>
    <row r="7" spans="1:4" ht="30" customHeight="1">
      <c r="A7" s="250"/>
      <c r="B7" s="250"/>
      <c r="C7" s="250"/>
      <c r="D7" s="250"/>
    </row>
    <row r="8" spans="1:4" ht="18.75">
      <c r="A8" s="54"/>
      <c r="B8" s="54"/>
      <c r="C8" s="54"/>
      <c r="D8" s="3" t="s">
        <v>5</v>
      </c>
    </row>
    <row r="9" spans="1:4" ht="30">
      <c r="A9" s="4" t="s">
        <v>6</v>
      </c>
      <c r="B9" s="4" t="s">
        <v>7</v>
      </c>
      <c r="C9" s="5" t="s">
        <v>75</v>
      </c>
      <c r="D9" s="5" t="s">
        <v>76</v>
      </c>
    </row>
    <row r="10" spans="1:4" s="9" customFormat="1" ht="15">
      <c r="A10" s="6"/>
      <c r="B10" s="7" t="s">
        <v>9</v>
      </c>
      <c r="C10" s="8">
        <f>SUM(C11+C33)</f>
        <v>12082.9</v>
      </c>
      <c r="D10" s="8">
        <f>SUM(D11+D33)</f>
        <v>12333.199999999999</v>
      </c>
    </row>
    <row r="11" spans="1:4" s="9" customFormat="1" ht="30">
      <c r="A11" s="6" t="s">
        <v>10</v>
      </c>
      <c r="B11" s="7" t="s">
        <v>11</v>
      </c>
      <c r="C11" s="8">
        <f>SUM(C12+C14+C20+C22+C24+C27+C29+C31+C32)</f>
        <v>11074.199999999999</v>
      </c>
      <c r="D11" s="8">
        <f>SUM(D12+D14+D20+D22+D24+D27+D29+D31+D32)</f>
        <v>11391.199999999999</v>
      </c>
    </row>
    <row r="12" spans="1:4" s="9" customFormat="1" ht="30">
      <c r="A12" s="6" t="s">
        <v>12</v>
      </c>
      <c r="B12" s="7" t="s">
        <v>13</v>
      </c>
      <c r="C12" s="8">
        <f>SUM(C13)</f>
        <v>1012.3</v>
      </c>
      <c r="D12" s="8">
        <f>SUM(D13)</f>
        <v>1138.8</v>
      </c>
    </row>
    <row r="13" spans="1:4" ht="28.5">
      <c r="A13" s="10" t="s">
        <v>14</v>
      </c>
      <c r="B13" s="11" t="s">
        <v>15</v>
      </c>
      <c r="C13" s="12">
        <v>1012.3</v>
      </c>
      <c r="D13" s="12">
        <v>1138.8</v>
      </c>
    </row>
    <row r="14" spans="1:4" ht="30">
      <c r="A14" s="13" t="s">
        <v>16</v>
      </c>
      <c r="B14" s="14" t="s">
        <v>17</v>
      </c>
      <c r="C14" s="15">
        <f>SUM(C15)</f>
        <v>5030.799999999999</v>
      </c>
      <c r="D14" s="15">
        <f>SUM(D15)</f>
        <v>5030.799999999999</v>
      </c>
    </row>
    <row r="15" spans="1:4" s="19" customFormat="1" ht="45">
      <c r="A15" s="16" t="s">
        <v>18</v>
      </c>
      <c r="B15" s="17" t="s">
        <v>19</v>
      </c>
      <c r="C15" s="18">
        <f>SUM(C16:C19)</f>
        <v>5030.799999999999</v>
      </c>
      <c r="D15" s="18">
        <f>SUM(D16:D19)</f>
        <v>5030.799999999999</v>
      </c>
    </row>
    <row r="16" spans="1:4" s="19" customFormat="1" ht="85.5">
      <c r="A16" s="20" t="s">
        <v>20</v>
      </c>
      <c r="B16" s="21" t="s">
        <v>21</v>
      </c>
      <c r="C16" s="22">
        <v>2937.1</v>
      </c>
      <c r="D16" s="22">
        <v>2937.1</v>
      </c>
    </row>
    <row r="17" spans="1:4" s="19" customFormat="1" ht="99.75">
      <c r="A17" s="20" t="s">
        <v>22</v>
      </c>
      <c r="B17" s="21" t="s">
        <v>23</v>
      </c>
      <c r="C17" s="22">
        <v>8.8</v>
      </c>
      <c r="D17" s="22">
        <v>8.8</v>
      </c>
    </row>
    <row r="18" spans="1:4" s="19" customFormat="1" ht="85.5">
      <c r="A18" s="20" t="s">
        <v>24</v>
      </c>
      <c r="B18" s="21" t="s">
        <v>25</v>
      </c>
      <c r="C18" s="22">
        <v>2311.5</v>
      </c>
      <c r="D18" s="22">
        <v>2311.5</v>
      </c>
    </row>
    <row r="19" spans="1:4" s="19" customFormat="1" ht="85.5">
      <c r="A19" s="23" t="s">
        <v>26</v>
      </c>
      <c r="B19" s="24" t="s">
        <v>27</v>
      </c>
      <c r="C19" s="22">
        <v>-226.6</v>
      </c>
      <c r="D19" s="22">
        <v>-226.6</v>
      </c>
    </row>
    <row r="20" spans="1:4" s="9" customFormat="1" ht="30">
      <c r="A20" s="6" t="s">
        <v>28</v>
      </c>
      <c r="B20" s="7" t="s">
        <v>29</v>
      </c>
      <c r="C20" s="8">
        <f>SUM(C21)</f>
        <v>1709.7</v>
      </c>
      <c r="D20" s="8">
        <f>SUM(D21)</f>
        <v>1849.2</v>
      </c>
    </row>
    <row r="21" spans="1:4" ht="28.5">
      <c r="A21" s="25" t="s">
        <v>30</v>
      </c>
      <c r="B21" s="26" t="s">
        <v>31</v>
      </c>
      <c r="C21" s="12">
        <v>1709.7</v>
      </c>
      <c r="D21" s="12">
        <v>1849.2</v>
      </c>
    </row>
    <row r="22" spans="1:4" s="9" customFormat="1" ht="30">
      <c r="A22" s="6" t="s">
        <v>32</v>
      </c>
      <c r="B22" s="7" t="s">
        <v>33</v>
      </c>
      <c r="C22" s="8">
        <f>SUM(C23)</f>
        <v>742.8</v>
      </c>
      <c r="D22" s="8">
        <f>SUM(D23)</f>
        <v>764.5</v>
      </c>
    </row>
    <row r="23" spans="1:4" ht="42.75">
      <c r="A23" s="10" t="s">
        <v>34</v>
      </c>
      <c r="B23" s="11" t="s">
        <v>35</v>
      </c>
      <c r="C23" s="12">
        <v>742.8</v>
      </c>
      <c r="D23" s="12">
        <v>764.5</v>
      </c>
    </row>
    <row r="24" spans="1:4" s="9" customFormat="1" ht="30">
      <c r="A24" s="6" t="s">
        <v>36</v>
      </c>
      <c r="B24" s="7" t="s">
        <v>37</v>
      </c>
      <c r="C24" s="8">
        <f>SUM(C25:C26)</f>
        <v>2491.5</v>
      </c>
      <c r="D24" s="8">
        <f>SUM(D25:D26)</f>
        <v>2516.4</v>
      </c>
    </row>
    <row r="25" spans="1:4" ht="42.75">
      <c r="A25" s="27" t="s">
        <v>38</v>
      </c>
      <c r="B25" s="28" t="s">
        <v>39</v>
      </c>
      <c r="C25" s="12">
        <v>38.1</v>
      </c>
      <c r="D25" s="12">
        <v>38.1</v>
      </c>
    </row>
    <row r="26" spans="1:4" ht="42.75">
      <c r="A26" s="29" t="s">
        <v>40</v>
      </c>
      <c r="B26" s="30" t="s">
        <v>41</v>
      </c>
      <c r="C26" s="31">
        <v>2453.4</v>
      </c>
      <c r="D26" s="31">
        <v>2478.3</v>
      </c>
    </row>
    <row r="27" spans="1:4" ht="30">
      <c r="A27" s="6" t="s">
        <v>42</v>
      </c>
      <c r="B27" s="7" t="s">
        <v>43</v>
      </c>
      <c r="C27" s="8">
        <f>C28</f>
        <v>8.7</v>
      </c>
      <c r="D27" s="8">
        <f>D28</f>
        <v>9.1</v>
      </c>
    </row>
    <row r="28" spans="1:4" ht="57">
      <c r="A28" s="10" t="s">
        <v>44</v>
      </c>
      <c r="B28" s="11" t="s">
        <v>45</v>
      </c>
      <c r="C28" s="12">
        <v>8.7</v>
      </c>
      <c r="D28" s="12">
        <v>9.1</v>
      </c>
    </row>
    <row r="29" spans="1:4" ht="45">
      <c r="A29" s="32" t="s">
        <v>46</v>
      </c>
      <c r="B29" s="33" t="s">
        <v>47</v>
      </c>
      <c r="C29" s="8">
        <f>C30</f>
        <v>6.4</v>
      </c>
      <c r="D29" s="8">
        <f>D30</f>
        <v>6.4</v>
      </c>
    </row>
    <row r="30" spans="1:4" ht="99.75">
      <c r="A30" s="34" t="s">
        <v>48</v>
      </c>
      <c r="B30" s="35" t="s">
        <v>49</v>
      </c>
      <c r="C30" s="12">
        <v>6.4</v>
      </c>
      <c r="D30" s="12">
        <v>6.4</v>
      </c>
    </row>
    <row r="31" spans="1:4" ht="30">
      <c r="A31" s="36" t="s">
        <v>50</v>
      </c>
      <c r="B31" s="37" t="s">
        <v>51</v>
      </c>
      <c r="C31" s="38">
        <v>72</v>
      </c>
      <c r="D31" s="38">
        <v>76</v>
      </c>
    </row>
    <row r="32" spans="1:4" ht="30">
      <c r="A32" s="36" t="s">
        <v>52</v>
      </c>
      <c r="B32" s="37" t="s">
        <v>53</v>
      </c>
      <c r="C32" s="38">
        <v>0</v>
      </c>
      <c r="D32" s="38">
        <v>0</v>
      </c>
    </row>
    <row r="33" spans="1:4" ht="30">
      <c r="A33" s="39" t="s">
        <v>54</v>
      </c>
      <c r="B33" s="40" t="s">
        <v>55</v>
      </c>
      <c r="C33" s="8">
        <f>C34+C38+C37</f>
        <v>1008.7</v>
      </c>
      <c r="D33" s="8">
        <f>SUM(D35+D38)</f>
        <v>942</v>
      </c>
    </row>
    <row r="34" spans="1:4" ht="28.5">
      <c r="A34" s="41" t="s">
        <v>56</v>
      </c>
      <c r="B34" s="42" t="s">
        <v>57</v>
      </c>
      <c r="C34" s="8">
        <f>SUM(C35:C35)</f>
        <v>589.6</v>
      </c>
      <c r="D34" s="8">
        <f>SUM(D35:D35)</f>
        <v>589.6</v>
      </c>
    </row>
    <row r="35" spans="1:4" ht="42.75">
      <c r="A35" s="43" t="s">
        <v>58</v>
      </c>
      <c r="B35" s="44" t="s">
        <v>59</v>
      </c>
      <c r="C35" s="12">
        <v>589.6</v>
      </c>
      <c r="D35" s="12">
        <v>589.6</v>
      </c>
    </row>
    <row r="36" spans="1:4" ht="28.5">
      <c r="A36" s="45" t="s">
        <v>77</v>
      </c>
      <c r="B36" s="47" t="s">
        <v>78</v>
      </c>
      <c r="C36" s="12"/>
      <c r="D36" s="12"/>
    </row>
    <row r="37" spans="1:4" ht="25.5">
      <c r="A37" s="45"/>
      <c r="B37" s="47" t="s">
        <v>79</v>
      </c>
      <c r="C37" s="12">
        <v>77.1</v>
      </c>
      <c r="D37" s="12"/>
    </row>
    <row r="38" spans="1:4" ht="28.5">
      <c r="A38" s="45" t="s">
        <v>60</v>
      </c>
      <c r="B38" s="46" t="s">
        <v>61</v>
      </c>
      <c r="C38" s="8">
        <f>SUM(C39:C40)</f>
        <v>342</v>
      </c>
      <c r="D38" s="8">
        <f>SUM(D39:D40)</f>
        <v>352.4</v>
      </c>
    </row>
    <row r="39" spans="1:4" ht="57">
      <c r="A39" s="48" t="s">
        <v>64</v>
      </c>
      <c r="B39" s="49" t="s">
        <v>65</v>
      </c>
      <c r="C39" s="12">
        <v>309</v>
      </c>
      <c r="D39" s="12">
        <v>319.4</v>
      </c>
    </row>
    <row r="40" spans="1:4" ht="42.75">
      <c r="A40" s="48" t="s">
        <v>66</v>
      </c>
      <c r="B40" s="50" t="s">
        <v>67</v>
      </c>
      <c r="C40" s="12">
        <v>33</v>
      </c>
      <c r="D40" s="12">
        <v>33</v>
      </c>
    </row>
  </sheetData>
  <sheetProtection selectLockedCells="1" selectUnlockedCells="1"/>
  <mergeCells count="5">
    <mergeCell ref="A1:D1"/>
    <mergeCell ref="A2:D2"/>
    <mergeCell ref="A3:D3"/>
    <mergeCell ref="A4:D4"/>
    <mergeCell ref="A6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D23"/>
  <sheetViews>
    <sheetView view="pageBreakPreview" zoomScaleNormal="120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">
      <c r="B2" s="251" t="s">
        <v>80</v>
      </c>
      <c r="C2" s="251"/>
      <c r="D2" s="251"/>
    </row>
    <row r="3" spans="2:4" ht="15">
      <c r="B3" s="251" t="s">
        <v>1</v>
      </c>
      <c r="C3" s="251"/>
      <c r="D3" s="251"/>
    </row>
    <row r="4" spans="1:4" ht="15">
      <c r="A4" s="246" t="s">
        <v>73</v>
      </c>
      <c r="B4" s="246"/>
      <c r="C4" s="246"/>
      <c r="D4" s="246"/>
    </row>
    <row r="5" spans="1:4" ht="15">
      <c r="A5" s="246" t="s">
        <v>3</v>
      </c>
      <c r="B5" s="246"/>
      <c r="C5" s="246"/>
      <c r="D5" s="246"/>
    </row>
    <row r="7" spans="2:4" ht="39" customHeight="1">
      <c r="B7" s="252" t="s">
        <v>81</v>
      </c>
      <c r="C7" s="252"/>
      <c r="D7" s="252"/>
    </row>
    <row r="8" spans="2:4" ht="9.75" customHeight="1">
      <c r="B8" s="56"/>
      <c r="C8" s="56"/>
      <c r="D8" s="57"/>
    </row>
    <row r="9" spans="2:4" ht="23.25" customHeight="1">
      <c r="B9" s="58" t="s">
        <v>82</v>
      </c>
      <c r="C9" s="58" t="s">
        <v>83</v>
      </c>
      <c r="D9" s="58" t="s">
        <v>8</v>
      </c>
    </row>
    <row r="10" spans="2:4" ht="29.25" customHeight="1">
      <c r="B10" s="59" t="s">
        <v>84</v>
      </c>
      <c r="C10" s="60" t="s">
        <v>85</v>
      </c>
      <c r="D10" s="58">
        <v>539.8</v>
      </c>
    </row>
    <row r="11" spans="2:4" ht="62.25" customHeight="1">
      <c r="B11" s="61" t="s">
        <v>86</v>
      </c>
      <c r="C11" s="62" t="s">
        <v>87</v>
      </c>
      <c r="D11" s="63">
        <v>539.8</v>
      </c>
    </row>
    <row r="12" spans="2:4" ht="62.25" customHeight="1">
      <c r="B12" s="64" t="s">
        <v>88</v>
      </c>
      <c r="C12" s="65" t="s">
        <v>89</v>
      </c>
      <c r="D12" s="66">
        <v>0</v>
      </c>
    </row>
    <row r="13" spans="2:4" ht="46.5" customHeight="1">
      <c r="B13" s="67" t="s">
        <v>90</v>
      </c>
      <c r="C13" s="58" t="s">
        <v>91</v>
      </c>
      <c r="D13" s="68">
        <v>0</v>
      </c>
    </row>
    <row r="14" spans="2:4" ht="62.25" customHeight="1">
      <c r="B14" s="69" t="s">
        <v>92</v>
      </c>
      <c r="C14" s="70" t="s">
        <v>93</v>
      </c>
      <c r="D14" s="71">
        <v>0</v>
      </c>
    </row>
    <row r="15" spans="2:4" ht="60" customHeight="1">
      <c r="B15" s="61" t="s">
        <v>94</v>
      </c>
      <c r="C15" s="62" t="s">
        <v>95</v>
      </c>
      <c r="D15" s="71">
        <v>0</v>
      </c>
    </row>
    <row r="16" spans="2:4" s="9" customFormat="1" ht="33" customHeight="1">
      <c r="B16" s="67" t="s">
        <v>96</v>
      </c>
      <c r="C16" s="58" t="s">
        <v>97</v>
      </c>
      <c r="D16" s="72">
        <f>D20+D17</f>
        <v>0</v>
      </c>
    </row>
    <row r="17" spans="2:4" s="73" customFormat="1" ht="15">
      <c r="B17" s="74" t="s">
        <v>98</v>
      </c>
      <c r="C17" s="75" t="s">
        <v>99</v>
      </c>
      <c r="D17" s="76">
        <f>SUM(D19)</f>
        <v>-51190.6</v>
      </c>
    </row>
    <row r="18" spans="2:4" ht="30">
      <c r="B18" s="77" t="s">
        <v>100</v>
      </c>
      <c r="C18" s="75" t="s">
        <v>101</v>
      </c>
      <c r="D18" s="76">
        <f>D19</f>
        <v>-51190.6</v>
      </c>
    </row>
    <row r="19" spans="2:4" ht="30">
      <c r="B19" s="77" t="s">
        <v>102</v>
      </c>
      <c r="C19" s="75" t="s">
        <v>103</v>
      </c>
      <c r="D19" s="76">
        <v>-51190.6</v>
      </c>
    </row>
    <row r="20" spans="2:4" s="9" customFormat="1" ht="15" customHeight="1">
      <c r="B20" s="78" t="s">
        <v>104</v>
      </c>
      <c r="C20" s="79" t="s">
        <v>105</v>
      </c>
      <c r="D20" s="80">
        <f>SUM(D21)</f>
        <v>51190.6</v>
      </c>
    </row>
    <row r="21" spans="2:4" ht="30">
      <c r="B21" s="77" t="s">
        <v>106</v>
      </c>
      <c r="C21" s="75" t="s">
        <v>107</v>
      </c>
      <c r="D21" s="76">
        <f>SUM(D22)</f>
        <v>51190.6</v>
      </c>
    </row>
    <row r="22" spans="2:4" s="9" customFormat="1" ht="30" customHeight="1">
      <c r="B22" s="77" t="s">
        <v>108</v>
      </c>
      <c r="C22" s="81" t="s">
        <v>109</v>
      </c>
      <c r="D22" s="76">
        <v>51190.6</v>
      </c>
    </row>
    <row r="23" spans="2:4" s="9" customFormat="1" ht="31.5" customHeight="1">
      <c r="B23" s="78" t="s">
        <v>110</v>
      </c>
      <c r="C23" s="82" t="s">
        <v>111</v>
      </c>
      <c r="D23" s="80">
        <v>539.8</v>
      </c>
    </row>
  </sheetData>
  <sheetProtection selectLockedCells="1" selectUnlockedCells="1"/>
  <mergeCells count="5">
    <mergeCell ref="B2:D2"/>
    <mergeCell ref="B3:D3"/>
    <mergeCell ref="A4:D4"/>
    <mergeCell ref="A5:D5"/>
    <mergeCell ref="B7:D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E22"/>
  <sheetViews>
    <sheetView view="pageBreakPreview" zoomScaleSheetLayoutView="100" zoomScalePageLayoutView="0" workbookViewId="0" topLeftCell="A1">
      <selection activeCell="E11" sqref="E11"/>
    </sheetView>
  </sheetViews>
  <sheetFormatPr defaultColWidth="11.57421875" defaultRowHeight="15"/>
  <cols>
    <col min="1" max="1" width="0.9921875" style="0" customWidth="1"/>
    <col min="2" max="2" width="38.7109375" style="0" customWidth="1"/>
    <col min="3" max="3" width="27.8515625" style="0" customWidth="1"/>
    <col min="4" max="5" width="17.57421875" style="0" customWidth="1"/>
    <col min="6" max="254" width="9.140625" style="0" customWidth="1"/>
  </cols>
  <sheetData>
    <row r="1" ht="4.5" customHeight="1"/>
    <row r="2" spans="2:5" ht="15">
      <c r="B2" s="251" t="s">
        <v>112</v>
      </c>
      <c r="C2" s="251"/>
      <c r="D2" s="251"/>
      <c r="E2" s="251"/>
    </row>
    <row r="3" spans="2:5" ht="15">
      <c r="B3" s="251" t="s">
        <v>1</v>
      </c>
      <c r="C3" s="251"/>
      <c r="D3" s="251"/>
      <c r="E3" s="251"/>
    </row>
    <row r="4" spans="1:5" ht="15">
      <c r="A4" s="246" t="s">
        <v>73</v>
      </c>
      <c r="B4" s="246"/>
      <c r="C4" s="246"/>
      <c r="D4" s="246"/>
      <c r="E4" s="246"/>
    </row>
    <row r="5" spans="1:5" ht="15">
      <c r="A5" s="246" t="s">
        <v>3</v>
      </c>
      <c r="B5" s="246"/>
      <c r="C5" s="246"/>
      <c r="D5" s="246"/>
      <c r="E5" s="246"/>
    </row>
    <row r="7" spans="2:5" ht="38.25" customHeight="1">
      <c r="B7" s="252" t="s">
        <v>113</v>
      </c>
      <c r="C7" s="252"/>
      <c r="D7" s="252"/>
      <c r="E7" s="252"/>
    </row>
    <row r="8" spans="2:5" ht="40.5" customHeight="1">
      <c r="B8" s="58" t="s">
        <v>82</v>
      </c>
      <c r="C8" s="58" t="s">
        <v>83</v>
      </c>
      <c r="D8" s="58" t="s">
        <v>114</v>
      </c>
      <c r="E8" s="58" t="s">
        <v>115</v>
      </c>
    </row>
    <row r="9" spans="2:5" ht="29.25" customHeight="1">
      <c r="B9" s="83" t="s">
        <v>84</v>
      </c>
      <c r="C9" s="84" t="s">
        <v>85</v>
      </c>
      <c r="D9" s="85">
        <v>553.2</v>
      </c>
      <c r="E9" s="85">
        <v>569.6</v>
      </c>
    </row>
    <row r="10" spans="2:5" ht="54.75" customHeight="1">
      <c r="B10" s="86" t="s">
        <v>86</v>
      </c>
      <c r="C10" s="87" t="s">
        <v>87</v>
      </c>
      <c r="D10" s="88">
        <v>1093</v>
      </c>
      <c r="E10" s="88">
        <v>1662.6</v>
      </c>
    </row>
    <row r="11" spans="2:5" ht="70.5" customHeight="1">
      <c r="B11" s="89" t="s">
        <v>88</v>
      </c>
      <c r="C11" s="87" t="s">
        <v>89</v>
      </c>
      <c r="D11" s="88">
        <v>-539.8</v>
      </c>
      <c r="E11" s="88">
        <v>-1093</v>
      </c>
    </row>
    <row r="12" spans="2:5" ht="46.5" customHeight="1">
      <c r="B12" s="83" t="s">
        <v>90</v>
      </c>
      <c r="C12" s="84" t="s">
        <v>91</v>
      </c>
      <c r="D12" s="90">
        <v>0</v>
      </c>
      <c r="E12" s="90">
        <v>0</v>
      </c>
    </row>
    <row r="13" spans="2:5" ht="62.25" customHeight="1">
      <c r="B13" s="86" t="s">
        <v>92</v>
      </c>
      <c r="C13" s="87" t="s">
        <v>93</v>
      </c>
      <c r="D13" s="91">
        <v>0</v>
      </c>
      <c r="E13" s="91">
        <v>0</v>
      </c>
    </row>
    <row r="14" spans="2:5" ht="60" customHeight="1">
      <c r="B14" s="86" t="s">
        <v>94</v>
      </c>
      <c r="C14" s="87" t="s">
        <v>95</v>
      </c>
      <c r="D14" s="88">
        <v>0</v>
      </c>
      <c r="E14" s="91">
        <v>0</v>
      </c>
    </row>
    <row r="15" spans="2:5" s="9" customFormat="1" ht="33" customHeight="1">
      <c r="B15" s="83" t="s">
        <v>96</v>
      </c>
      <c r="C15" s="84" t="s">
        <v>97</v>
      </c>
      <c r="D15" s="85">
        <f>D19+D16</f>
        <v>0</v>
      </c>
      <c r="E15" s="85">
        <f>E19+E16</f>
        <v>0</v>
      </c>
    </row>
    <row r="16" spans="2:5" s="73" customFormat="1" ht="15">
      <c r="B16" s="74" t="s">
        <v>98</v>
      </c>
      <c r="C16" s="92" t="s">
        <v>99</v>
      </c>
      <c r="D16" s="88">
        <f>SUM(D18)</f>
        <v>-12636.6</v>
      </c>
      <c r="E16" s="88">
        <f>SUM(E18)</f>
        <v>-12902.9</v>
      </c>
    </row>
    <row r="17" spans="2:5" ht="30">
      <c r="B17" s="77" t="s">
        <v>100</v>
      </c>
      <c r="C17" s="92" t="s">
        <v>101</v>
      </c>
      <c r="D17" s="88">
        <f>D18</f>
        <v>-12636.6</v>
      </c>
      <c r="E17" s="88">
        <f>E18</f>
        <v>-12902.9</v>
      </c>
    </row>
    <row r="18" spans="2:5" ht="30">
      <c r="B18" s="77" t="s">
        <v>102</v>
      </c>
      <c r="C18" s="92" t="s">
        <v>103</v>
      </c>
      <c r="D18" s="88">
        <v>-12636.6</v>
      </c>
      <c r="E18" s="88">
        <v>-12902.9</v>
      </c>
    </row>
    <row r="19" spans="2:5" s="9" customFormat="1" ht="15" customHeight="1">
      <c r="B19" s="78" t="s">
        <v>104</v>
      </c>
      <c r="C19" s="93" t="s">
        <v>105</v>
      </c>
      <c r="D19" s="85">
        <f>D20</f>
        <v>12636.6</v>
      </c>
      <c r="E19" s="85">
        <f>E20</f>
        <v>12902.9</v>
      </c>
    </row>
    <row r="20" spans="2:5" ht="30">
      <c r="B20" s="77" t="s">
        <v>106</v>
      </c>
      <c r="C20" s="92" t="s">
        <v>107</v>
      </c>
      <c r="D20" s="88">
        <f>SUM(D21)</f>
        <v>12636.6</v>
      </c>
      <c r="E20" s="88">
        <f>SUM(E21)</f>
        <v>12902.9</v>
      </c>
    </row>
    <row r="21" spans="2:5" s="9" customFormat="1" ht="30" customHeight="1">
      <c r="B21" s="77" t="s">
        <v>108</v>
      </c>
      <c r="C21" s="94" t="s">
        <v>109</v>
      </c>
      <c r="D21" s="88">
        <v>12636.6</v>
      </c>
      <c r="E21" s="88">
        <v>12902.9</v>
      </c>
    </row>
    <row r="22" spans="2:5" s="9" customFormat="1" ht="31.5" customHeight="1">
      <c r="B22" s="78" t="s">
        <v>110</v>
      </c>
      <c r="C22" s="95" t="s">
        <v>111</v>
      </c>
      <c r="D22" s="85">
        <f>D9+D12+D15</f>
        <v>553.2</v>
      </c>
      <c r="E22" s="85">
        <f>E9+E12+E15</f>
        <v>569.6</v>
      </c>
    </row>
  </sheetData>
  <sheetProtection selectLockedCells="1" selectUnlockedCells="1"/>
  <mergeCells count="5">
    <mergeCell ref="B2:E2"/>
    <mergeCell ref="B3:E3"/>
    <mergeCell ref="A4:E4"/>
    <mergeCell ref="A5:E5"/>
    <mergeCell ref="B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D44"/>
  <sheetViews>
    <sheetView view="pageBreakPreview" zoomScaleNormal="120" zoomScaleSheetLayoutView="100" zoomScalePageLayoutView="0" workbookViewId="0" topLeftCell="A13">
      <selection activeCell="G23" sqref="G23"/>
    </sheetView>
  </sheetViews>
  <sheetFormatPr defaultColWidth="11.57421875" defaultRowHeight="15"/>
  <cols>
    <col min="1" max="1" width="42.28125" style="0" customWidth="1"/>
    <col min="2" max="4" width="15.7109375" style="0" customWidth="1"/>
    <col min="5" max="5" width="0.71875" style="0" customWidth="1"/>
    <col min="6" max="255" width="9.140625" style="0" customWidth="1"/>
  </cols>
  <sheetData>
    <row r="1" ht="4.5" customHeight="1"/>
    <row r="2" spans="1:4" ht="15">
      <c r="A2" s="251" t="s">
        <v>116</v>
      </c>
      <c r="B2" s="251"/>
      <c r="C2" s="251"/>
      <c r="D2" s="251"/>
    </row>
    <row r="3" spans="1:4" ht="15">
      <c r="A3" s="251" t="s">
        <v>1</v>
      </c>
      <c r="B3" s="251"/>
      <c r="C3" s="251"/>
      <c r="D3" s="251"/>
    </row>
    <row r="4" spans="1:4" ht="15">
      <c r="A4" s="246" t="s">
        <v>73</v>
      </c>
      <c r="B4" s="246"/>
      <c r="C4" s="246"/>
      <c r="D4" s="246"/>
    </row>
    <row r="5" spans="1:4" ht="15">
      <c r="A5" s="246" t="s">
        <v>3</v>
      </c>
      <c r="B5" s="246"/>
      <c r="C5" s="246"/>
      <c r="D5" s="246"/>
    </row>
    <row r="7" spans="1:4" ht="74.25" customHeight="1">
      <c r="A7" s="252" t="s">
        <v>117</v>
      </c>
      <c r="B7" s="252"/>
      <c r="C7" s="252"/>
      <c r="D7" s="252"/>
    </row>
    <row r="8" spans="1:4" ht="9.75" customHeight="1">
      <c r="A8" s="56"/>
      <c r="B8" s="56"/>
      <c r="C8" s="57"/>
      <c r="D8" s="57"/>
    </row>
    <row r="9" spans="1:4" s="97" customFormat="1" ht="17.25" customHeight="1">
      <c r="A9" s="96" t="s">
        <v>118</v>
      </c>
      <c r="B9" s="96" t="s">
        <v>119</v>
      </c>
      <c r="C9" s="96" t="s">
        <v>120</v>
      </c>
      <c r="D9" s="96" t="s">
        <v>121</v>
      </c>
    </row>
    <row r="10" spans="1:4" s="9" customFormat="1" ht="18" customHeight="1">
      <c r="A10" s="98" t="s">
        <v>122</v>
      </c>
      <c r="B10" s="99"/>
      <c r="C10" s="99"/>
      <c r="D10" s="100">
        <f>SUM(D11+D16+D18+D21+D24+D26+D28)</f>
        <v>51190.700000000004</v>
      </c>
    </row>
    <row r="11" spans="1:4" s="102" customFormat="1" ht="15">
      <c r="A11" s="98" t="s">
        <v>123</v>
      </c>
      <c r="B11" s="101" t="s">
        <v>124</v>
      </c>
      <c r="C11" s="99" t="s">
        <v>125</v>
      </c>
      <c r="D11" s="100">
        <f>SUM(D12+D13+D14+D15)</f>
        <v>6963.1</v>
      </c>
    </row>
    <row r="12" spans="1:4" s="73" customFormat="1" ht="51" customHeight="1">
      <c r="A12" s="77" t="s">
        <v>126</v>
      </c>
      <c r="B12" s="103" t="s">
        <v>124</v>
      </c>
      <c r="C12" s="104" t="s">
        <v>127</v>
      </c>
      <c r="D12" s="105">
        <v>1115</v>
      </c>
    </row>
    <row r="13" spans="1:4" ht="60">
      <c r="A13" s="77" t="s">
        <v>128</v>
      </c>
      <c r="B13" s="103" t="s">
        <v>124</v>
      </c>
      <c r="C13" s="104" t="s">
        <v>129</v>
      </c>
      <c r="D13" s="106">
        <v>4459.2</v>
      </c>
    </row>
    <row r="14" spans="1:4" s="73" customFormat="1" ht="15">
      <c r="A14" s="74" t="s">
        <v>130</v>
      </c>
      <c r="B14" s="103" t="s">
        <v>124</v>
      </c>
      <c r="C14" s="104" t="s">
        <v>131</v>
      </c>
      <c r="D14" s="105">
        <v>50</v>
      </c>
    </row>
    <row r="15" spans="1:4" s="73" customFormat="1" ht="16.5" customHeight="1">
      <c r="A15" s="107" t="s">
        <v>132</v>
      </c>
      <c r="B15" s="103" t="s">
        <v>124</v>
      </c>
      <c r="C15" s="104" t="s">
        <v>133</v>
      </c>
      <c r="D15" s="105">
        <v>1338.9</v>
      </c>
    </row>
    <row r="16" spans="1:4" s="102" customFormat="1" ht="15">
      <c r="A16" s="98" t="s">
        <v>134</v>
      </c>
      <c r="B16" s="101" t="s">
        <v>127</v>
      </c>
      <c r="C16" s="99" t="s">
        <v>125</v>
      </c>
      <c r="D16" s="100">
        <f>SUM(D17)</f>
        <v>296</v>
      </c>
    </row>
    <row r="17" spans="1:4" s="73" customFormat="1" ht="30">
      <c r="A17" s="77" t="s">
        <v>135</v>
      </c>
      <c r="B17" s="103" t="s">
        <v>127</v>
      </c>
      <c r="C17" s="104" t="s">
        <v>136</v>
      </c>
      <c r="D17" s="105">
        <v>296</v>
      </c>
    </row>
    <row r="18" spans="1:4" s="102" customFormat="1" ht="24.75" customHeight="1">
      <c r="A18" s="108" t="s">
        <v>137</v>
      </c>
      <c r="B18" s="101" t="s">
        <v>136</v>
      </c>
      <c r="C18" s="99" t="s">
        <v>125</v>
      </c>
      <c r="D18" s="100">
        <f>SUM(D19+D20)</f>
        <v>20.8</v>
      </c>
    </row>
    <row r="19" spans="1:4" s="73" customFormat="1" ht="53.25" customHeight="1">
      <c r="A19" s="109" t="s">
        <v>138</v>
      </c>
      <c r="B19" s="103" t="s">
        <v>136</v>
      </c>
      <c r="C19" s="104" t="s">
        <v>139</v>
      </c>
      <c r="D19" s="105">
        <v>5</v>
      </c>
    </row>
    <row r="20" spans="1:4" s="73" customFormat="1" ht="45">
      <c r="A20" s="107" t="s">
        <v>140</v>
      </c>
      <c r="B20" s="103" t="s">
        <v>136</v>
      </c>
      <c r="C20" s="104" t="s">
        <v>141</v>
      </c>
      <c r="D20" s="105">
        <v>15.8</v>
      </c>
    </row>
    <row r="21" spans="1:4" s="102" customFormat="1" ht="20.25" customHeight="1">
      <c r="A21" s="108" t="s">
        <v>142</v>
      </c>
      <c r="B21" s="101" t="s">
        <v>129</v>
      </c>
      <c r="C21" s="99" t="s">
        <v>125</v>
      </c>
      <c r="D21" s="100">
        <f>SUM(D22:D23)</f>
        <v>42660.8</v>
      </c>
    </row>
    <row r="22" spans="1:4" s="73" customFormat="1" ht="21.75" customHeight="1">
      <c r="A22" s="77" t="s">
        <v>143</v>
      </c>
      <c r="B22" s="103" t="s">
        <v>129</v>
      </c>
      <c r="C22" s="104" t="s">
        <v>144</v>
      </c>
      <c r="D22" s="105">
        <v>42659.8</v>
      </c>
    </row>
    <row r="23" spans="1:4" s="73" customFormat="1" ht="29.25" customHeight="1">
      <c r="A23" s="110" t="s">
        <v>145</v>
      </c>
      <c r="B23" s="103" t="s">
        <v>129</v>
      </c>
      <c r="C23" s="104" t="s">
        <v>146</v>
      </c>
      <c r="D23" s="105">
        <v>1</v>
      </c>
    </row>
    <row r="24" spans="1:4" s="102" customFormat="1" ht="23.25" customHeight="1">
      <c r="A24" s="98" t="s">
        <v>147</v>
      </c>
      <c r="B24" s="101" t="s">
        <v>148</v>
      </c>
      <c r="C24" s="99" t="s">
        <v>125</v>
      </c>
      <c r="D24" s="100">
        <f>SUM(D25)</f>
        <v>335</v>
      </c>
    </row>
    <row r="25" spans="1:4" ht="21" customHeight="1">
      <c r="A25" s="74" t="s">
        <v>149</v>
      </c>
      <c r="B25" s="103" t="s">
        <v>148</v>
      </c>
      <c r="C25" s="104" t="s">
        <v>136</v>
      </c>
      <c r="D25" s="106">
        <v>335</v>
      </c>
    </row>
    <row r="26" spans="1:4" s="102" customFormat="1" ht="15">
      <c r="A26" s="78" t="s">
        <v>150</v>
      </c>
      <c r="B26" s="101" t="s">
        <v>151</v>
      </c>
      <c r="C26" s="99" t="s">
        <v>125</v>
      </c>
      <c r="D26" s="100">
        <f>SUM(D27)</f>
        <v>630</v>
      </c>
    </row>
    <row r="27" spans="1:4" ht="21.75" customHeight="1">
      <c r="A27" s="77" t="s">
        <v>152</v>
      </c>
      <c r="B27" s="103" t="s">
        <v>151</v>
      </c>
      <c r="C27" s="104" t="s">
        <v>124</v>
      </c>
      <c r="D27" s="106">
        <v>630</v>
      </c>
    </row>
    <row r="28" spans="1:4" s="112" customFormat="1" ht="15">
      <c r="A28" s="111" t="s">
        <v>153</v>
      </c>
      <c r="B28" s="101" t="s">
        <v>139</v>
      </c>
      <c r="C28" s="104" t="s">
        <v>125</v>
      </c>
      <c r="D28" s="100">
        <f>SUM(D29:D30)</f>
        <v>285</v>
      </c>
    </row>
    <row r="29" spans="1:4" ht="21" customHeight="1">
      <c r="A29" s="113" t="s">
        <v>154</v>
      </c>
      <c r="B29" s="103" t="s">
        <v>139</v>
      </c>
      <c r="C29" s="104" t="s">
        <v>124</v>
      </c>
      <c r="D29" s="106">
        <v>63</v>
      </c>
    </row>
    <row r="30" spans="1:4" s="114" customFormat="1" ht="21" customHeight="1">
      <c r="A30" s="113" t="s">
        <v>155</v>
      </c>
      <c r="B30" s="103" t="s">
        <v>139</v>
      </c>
      <c r="C30" s="104" t="s">
        <v>136</v>
      </c>
      <c r="D30" s="105">
        <v>222</v>
      </c>
    </row>
    <row r="31" spans="1:4" ht="15">
      <c r="A31" s="115"/>
      <c r="B31" s="115"/>
      <c r="C31" s="115"/>
      <c r="D31" s="115"/>
    </row>
    <row r="32" spans="1:4" ht="15">
      <c r="A32" s="115"/>
      <c r="B32" s="115"/>
      <c r="C32" s="115"/>
      <c r="D32" s="115"/>
    </row>
    <row r="33" spans="1:4" ht="15">
      <c r="A33" s="115"/>
      <c r="B33" s="115"/>
      <c r="C33" s="115"/>
      <c r="D33" s="115"/>
    </row>
    <row r="34" spans="1:4" ht="15">
      <c r="A34" s="115"/>
      <c r="B34" s="115"/>
      <c r="C34" s="115"/>
      <c r="D34" s="115"/>
    </row>
    <row r="35" spans="1:4" ht="15">
      <c r="A35" s="115"/>
      <c r="B35" s="115"/>
      <c r="C35" s="115"/>
      <c r="D35" s="115"/>
    </row>
    <row r="36" spans="1:4" ht="15">
      <c r="A36" s="115"/>
      <c r="B36" s="115"/>
      <c r="C36" s="115"/>
      <c r="D36" s="115"/>
    </row>
    <row r="37" spans="1:4" ht="15">
      <c r="A37" s="115"/>
      <c r="B37" s="115"/>
      <c r="C37" s="115"/>
      <c r="D37" s="115"/>
    </row>
    <row r="38" spans="1:4" ht="15">
      <c r="A38" s="115"/>
      <c r="B38" s="115"/>
      <c r="C38" s="115"/>
      <c r="D38" s="115"/>
    </row>
    <row r="39" spans="1:4" ht="15">
      <c r="A39" s="115"/>
      <c r="B39" s="115"/>
      <c r="C39" s="115"/>
      <c r="D39" s="115"/>
    </row>
    <row r="40" spans="1:4" ht="15">
      <c r="A40" s="115"/>
      <c r="B40" s="115"/>
      <c r="C40" s="115"/>
      <c r="D40" s="115"/>
    </row>
    <row r="41" spans="1:4" ht="15">
      <c r="A41" s="115"/>
      <c r="B41" s="115"/>
      <c r="C41" s="115"/>
      <c r="D41" s="115"/>
    </row>
    <row r="42" spans="1:4" ht="15">
      <c r="A42" s="115"/>
      <c r="B42" s="115"/>
      <c r="C42" s="115"/>
      <c r="D42" s="115"/>
    </row>
    <row r="43" spans="1:4" ht="15">
      <c r="A43" s="115"/>
      <c r="B43" s="115"/>
      <c r="C43" s="115"/>
      <c r="D43" s="115"/>
    </row>
    <row r="44" spans="1:4" ht="15">
      <c r="A44" s="115"/>
      <c r="B44" s="115"/>
      <c r="C44" s="115"/>
      <c r="D44" s="115"/>
    </row>
  </sheetData>
  <sheetProtection selectLockedCells="1" selectUnlockedCells="1"/>
  <mergeCells count="5">
    <mergeCell ref="A2:D2"/>
    <mergeCell ref="A3:D3"/>
    <mergeCell ref="A4:D4"/>
    <mergeCell ref="A5:D5"/>
    <mergeCell ref="A7:D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E31"/>
  <sheetViews>
    <sheetView view="pageBreakPreview" zoomScaleSheetLayoutView="100" zoomScalePageLayoutView="0" workbookViewId="0" topLeftCell="A13">
      <selection activeCell="E16" sqref="E16"/>
    </sheetView>
  </sheetViews>
  <sheetFormatPr defaultColWidth="9.140625" defaultRowHeight="15"/>
  <cols>
    <col min="1" max="1" width="40.140625" style="0" customWidth="1"/>
    <col min="2" max="5" width="15.7109375" style="0" customWidth="1"/>
  </cols>
  <sheetData>
    <row r="1" ht="4.5" customHeight="1"/>
    <row r="2" spans="1:5" ht="15">
      <c r="A2" s="251" t="s">
        <v>156</v>
      </c>
      <c r="B2" s="251"/>
      <c r="C2" s="251"/>
      <c r="D2" s="251"/>
      <c r="E2" s="251"/>
    </row>
    <row r="3" spans="1:5" ht="15">
      <c r="A3" s="251" t="s">
        <v>1</v>
      </c>
      <c r="B3" s="251"/>
      <c r="C3" s="251"/>
      <c r="D3" s="251"/>
      <c r="E3" s="251"/>
    </row>
    <row r="4" spans="1:5" ht="15">
      <c r="A4" s="246" t="s">
        <v>73</v>
      </c>
      <c r="B4" s="246"/>
      <c r="C4" s="246"/>
      <c r="D4" s="246"/>
      <c r="E4" s="246"/>
    </row>
    <row r="5" spans="1:5" ht="15">
      <c r="A5" s="246" t="s">
        <v>3</v>
      </c>
      <c r="B5" s="246"/>
      <c r="C5" s="246"/>
      <c r="D5" s="246"/>
      <c r="E5" s="246"/>
    </row>
    <row r="7" spans="1:5" ht="74.25" customHeight="1">
      <c r="A7" s="252" t="s">
        <v>157</v>
      </c>
      <c r="B7" s="252"/>
      <c r="C7" s="252"/>
      <c r="D7" s="252"/>
      <c r="E7" s="252"/>
    </row>
    <row r="8" spans="1:5" ht="9.75" customHeight="1">
      <c r="A8" s="56"/>
      <c r="B8" s="56"/>
      <c r="C8" s="57"/>
      <c r="D8" s="57"/>
      <c r="E8" s="57"/>
    </row>
    <row r="9" spans="1:5" s="97" customFormat="1" ht="31.5" customHeight="1">
      <c r="A9" s="116" t="s">
        <v>118</v>
      </c>
      <c r="B9" s="116" t="s">
        <v>119</v>
      </c>
      <c r="C9" s="116" t="s">
        <v>120</v>
      </c>
      <c r="D9" s="116" t="s">
        <v>158</v>
      </c>
      <c r="E9" s="116" t="s">
        <v>159</v>
      </c>
    </row>
    <row r="10" spans="1:5" s="9" customFormat="1" ht="18" customHeight="1">
      <c r="A10" s="117" t="s">
        <v>122</v>
      </c>
      <c r="B10" s="118"/>
      <c r="C10" s="118"/>
      <c r="D10" s="119">
        <f>SUM(D11+D17+D19+D22+D25+D27+D29+D23)</f>
        <v>12636.6</v>
      </c>
      <c r="E10" s="119">
        <f>SUM(E11+E17+E19+E22+E25+E27+E29+E23)</f>
        <v>12902.9</v>
      </c>
    </row>
    <row r="11" spans="1:5" s="102" customFormat="1" ht="15">
      <c r="A11" s="98" t="s">
        <v>123</v>
      </c>
      <c r="B11" s="101" t="s">
        <v>124</v>
      </c>
      <c r="C11" s="99" t="s">
        <v>125</v>
      </c>
      <c r="D11" s="100">
        <f>SUM(D12:D16)</f>
        <v>6883.999999999999</v>
      </c>
      <c r="E11" s="100">
        <f>SUM(E12:E16)</f>
        <v>7099.599999999999</v>
      </c>
    </row>
    <row r="12" spans="1:5" s="73" customFormat="1" ht="59.25" customHeight="1">
      <c r="A12" s="77" t="s">
        <v>126</v>
      </c>
      <c r="B12" s="103" t="s">
        <v>124</v>
      </c>
      <c r="C12" s="104" t="s">
        <v>127</v>
      </c>
      <c r="D12" s="105">
        <v>1176.9</v>
      </c>
      <c r="E12" s="105">
        <v>1224.1</v>
      </c>
    </row>
    <row r="13" spans="1:5" ht="60">
      <c r="A13" s="77" t="s">
        <v>128</v>
      </c>
      <c r="B13" s="103" t="s">
        <v>124</v>
      </c>
      <c r="C13" s="104" t="s">
        <v>129</v>
      </c>
      <c r="D13" s="106">
        <v>4684</v>
      </c>
      <c r="E13" s="106">
        <v>4855.7</v>
      </c>
    </row>
    <row r="14" spans="1:5" s="73" customFormat="1" ht="15">
      <c r="A14" s="74" t="s">
        <v>130</v>
      </c>
      <c r="B14" s="103" t="s">
        <v>124</v>
      </c>
      <c r="C14" s="104" t="s">
        <v>131</v>
      </c>
      <c r="D14" s="105">
        <v>0</v>
      </c>
      <c r="E14" s="105">
        <v>0</v>
      </c>
    </row>
    <row r="15" spans="1:5" s="9" customFormat="1" ht="23.25" customHeight="1">
      <c r="A15" s="107" t="s">
        <v>132</v>
      </c>
      <c r="B15" s="103" t="s">
        <v>124</v>
      </c>
      <c r="C15" s="104" t="s">
        <v>133</v>
      </c>
      <c r="D15" s="105">
        <v>715.7</v>
      </c>
      <c r="E15" s="105">
        <v>392.3</v>
      </c>
    </row>
    <row r="16" spans="1:5" s="9" customFormat="1" ht="42.75" customHeight="1">
      <c r="A16" s="107" t="s">
        <v>160</v>
      </c>
      <c r="B16" s="103" t="s">
        <v>124</v>
      </c>
      <c r="C16" s="104" t="s">
        <v>133</v>
      </c>
      <c r="D16" s="105">
        <v>307.4</v>
      </c>
      <c r="E16" s="105">
        <v>627.5</v>
      </c>
    </row>
    <row r="17" spans="1:5" s="102" customFormat="1" ht="15">
      <c r="A17" s="98" t="s">
        <v>134</v>
      </c>
      <c r="B17" s="101" t="s">
        <v>127</v>
      </c>
      <c r="C17" s="99"/>
      <c r="D17" s="100">
        <f>SUM(D18)</f>
        <v>309</v>
      </c>
      <c r="E17" s="100">
        <f>SUM(E18)</f>
        <v>319.4</v>
      </c>
    </row>
    <row r="18" spans="1:5" s="73" customFormat="1" ht="30">
      <c r="A18" s="77" t="s">
        <v>135</v>
      </c>
      <c r="B18" s="103" t="s">
        <v>127</v>
      </c>
      <c r="C18" s="104" t="s">
        <v>136</v>
      </c>
      <c r="D18" s="105">
        <v>309</v>
      </c>
      <c r="E18" s="105">
        <v>319.4</v>
      </c>
    </row>
    <row r="19" spans="1:5" s="102" customFormat="1" ht="39">
      <c r="A19" s="108" t="s">
        <v>137</v>
      </c>
      <c r="B19" s="101" t="s">
        <v>136</v>
      </c>
      <c r="C19" s="99" t="s">
        <v>125</v>
      </c>
      <c r="D19" s="100">
        <f>SUM(D20+D21)</f>
        <v>0</v>
      </c>
      <c r="E19" s="100">
        <f>SUM(E20+E21)</f>
        <v>0</v>
      </c>
    </row>
    <row r="20" spans="1:5" s="73" customFormat="1" ht="55.5" customHeight="1">
      <c r="A20" s="109" t="s">
        <v>138</v>
      </c>
      <c r="B20" s="103" t="s">
        <v>136</v>
      </c>
      <c r="C20" s="104" t="s">
        <v>139</v>
      </c>
      <c r="D20" s="105">
        <v>0</v>
      </c>
      <c r="E20" s="105">
        <v>0</v>
      </c>
    </row>
    <row r="21" spans="1:5" s="9" customFormat="1" ht="45">
      <c r="A21" s="107" t="s">
        <v>140</v>
      </c>
      <c r="B21" s="103" t="s">
        <v>136</v>
      </c>
      <c r="C21" s="104" t="s">
        <v>141</v>
      </c>
      <c r="D21" s="105">
        <v>0</v>
      </c>
      <c r="E21" s="105">
        <v>0</v>
      </c>
    </row>
    <row r="22" spans="1:5" s="9" customFormat="1" ht="15">
      <c r="A22" s="108" t="s">
        <v>142</v>
      </c>
      <c r="B22" s="101" t="s">
        <v>129</v>
      </c>
      <c r="C22" s="99" t="s">
        <v>125</v>
      </c>
      <c r="D22" s="100">
        <v>5030.8</v>
      </c>
      <c r="E22" s="100">
        <f>SUM(E24)</f>
        <v>5030.8</v>
      </c>
    </row>
    <row r="23" spans="1:5" s="9" customFormat="1" ht="15">
      <c r="A23" s="108" t="s">
        <v>161</v>
      </c>
      <c r="B23" s="101" t="s">
        <v>129</v>
      </c>
      <c r="C23" s="99" t="s">
        <v>148</v>
      </c>
      <c r="D23" s="100"/>
      <c r="E23" s="100">
        <v>0</v>
      </c>
    </row>
    <row r="24" spans="1:5" s="73" customFormat="1" ht="15">
      <c r="A24" s="77" t="s">
        <v>143</v>
      </c>
      <c r="B24" s="103" t="s">
        <v>129</v>
      </c>
      <c r="C24" s="104" t="s">
        <v>144</v>
      </c>
      <c r="D24" s="100">
        <v>5030.8</v>
      </c>
      <c r="E24" s="100">
        <v>5030.8</v>
      </c>
    </row>
    <row r="25" spans="1:5" s="102" customFormat="1" ht="15">
      <c r="A25" s="98" t="s">
        <v>147</v>
      </c>
      <c r="B25" s="101" t="s">
        <v>148</v>
      </c>
      <c r="C25" s="99" t="s">
        <v>125</v>
      </c>
      <c r="D25" s="100">
        <f>SUM(D26)</f>
        <v>0</v>
      </c>
      <c r="E25" s="100">
        <v>354.5</v>
      </c>
    </row>
    <row r="26" spans="1:5" ht="15">
      <c r="A26" s="74" t="s">
        <v>149</v>
      </c>
      <c r="B26" s="103" t="s">
        <v>148</v>
      </c>
      <c r="C26" s="104" t="s">
        <v>136</v>
      </c>
      <c r="D26" s="106">
        <v>0</v>
      </c>
      <c r="E26" s="106">
        <v>354.5</v>
      </c>
    </row>
    <row r="27" spans="1:5" s="102" customFormat="1" ht="15">
      <c r="A27" s="78" t="s">
        <v>150</v>
      </c>
      <c r="B27" s="101" t="s">
        <v>151</v>
      </c>
      <c r="C27" s="99" t="s">
        <v>125</v>
      </c>
      <c r="D27" s="100">
        <f>SUM(D28)</f>
        <v>334.2</v>
      </c>
      <c r="E27" s="100">
        <f>SUM(E28)</f>
        <v>0</v>
      </c>
    </row>
    <row r="28" spans="1:5" ht="15">
      <c r="A28" s="77" t="s">
        <v>152</v>
      </c>
      <c r="B28" s="103" t="s">
        <v>151</v>
      </c>
      <c r="C28" s="104" t="s">
        <v>124</v>
      </c>
      <c r="D28" s="106">
        <v>334.2</v>
      </c>
      <c r="E28" s="106">
        <v>0</v>
      </c>
    </row>
    <row r="29" spans="1:5" s="112" customFormat="1" ht="15">
      <c r="A29" s="111" t="s">
        <v>153</v>
      </c>
      <c r="B29" s="101" t="s">
        <v>139</v>
      </c>
      <c r="C29" s="99" t="s">
        <v>125</v>
      </c>
      <c r="D29" s="100">
        <f>SUM(D30:D31)</f>
        <v>78.6</v>
      </c>
      <c r="E29" s="100">
        <f>SUM(E30:E31)</f>
        <v>98.6</v>
      </c>
    </row>
    <row r="30" spans="1:5" ht="15">
      <c r="A30" s="113" t="s">
        <v>154</v>
      </c>
      <c r="B30" s="103" t="s">
        <v>139</v>
      </c>
      <c r="C30" s="104" t="s">
        <v>124</v>
      </c>
      <c r="D30" s="106">
        <v>56.7</v>
      </c>
      <c r="E30" s="106">
        <v>57.6</v>
      </c>
    </row>
    <row r="31" spans="1:5" s="9" customFormat="1" ht="15">
      <c r="A31" s="113" t="s">
        <v>155</v>
      </c>
      <c r="B31" s="103" t="s">
        <v>139</v>
      </c>
      <c r="C31" s="104" t="s">
        <v>136</v>
      </c>
      <c r="D31" s="105">
        <v>21.9</v>
      </c>
      <c r="E31" s="105">
        <v>41</v>
      </c>
    </row>
  </sheetData>
  <sheetProtection selectLockedCells="1" selectUnlockedCells="1"/>
  <mergeCells count="5">
    <mergeCell ref="A2:E2"/>
    <mergeCell ref="A3:E3"/>
    <mergeCell ref="A4:E4"/>
    <mergeCell ref="A5:E5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G203"/>
  <sheetViews>
    <sheetView view="pageBreakPreview" zoomScaleNormal="120" zoomScaleSheetLayoutView="100" zoomScalePageLayoutView="0" workbookViewId="0" topLeftCell="A67">
      <selection activeCell="B76" sqref="B76"/>
    </sheetView>
  </sheetViews>
  <sheetFormatPr defaultColWidth="9.140625" defaultRowHeight="55.5" customHeight="1"/>
  <cols>
    <col min="1" max="1" width="50.140625" style="0" customWidth="1"/>
    <col min="2" max="2" width="15.421875" style="0" customWidth="1"/>
    <col min="3" max="3" width="14.140625" style="0" customWidth="1"/>
    <col min="4" max="4" width="14.57421875" style="120" customWidth="1"/>
    <col min="5" max="5" width="0.42578125" style="0" customWidth="1"/>
  </cols>
  <sheetData>
    <row r="1" spans="1:4" ht="16.5" customHeight="1">
      <c r="A1" s="251" t="s">
        <v>162</v>
      </c>
      <c r="B1" s="251"/>
      <c r="C1" s="251"/>
      <c r="D1" s="251"/>
    </row>
    <row r="2" spans="1:4" ht="15.75" customHeight="1">
      <c r="A2" s="251" t="s">
        <v>1</v>
      </c>
      <c r="B2" s="251"/>
      <c r="C2" s="251"/>
      <c r="D2" s="251"/>
    </row>
    <row r="3" spans="1:5" ht="12.75" customHeight="1">
      <c r="A3" s="246" t="s">
        <v>73</v>
      </c>
      <c r="B3" s="246"/>
      <c r="C3" s="246"/>
      <c r="D3" s="246"/>
      <c r="E3" s="55"/>
    </row>
    <row r="4" spans="1:5" ht="12.75" customHeight="1">
      <c r="A4" s="246" t="s">
        <v>3</v>
      </c>
      <c r="B4" s="246"/>
      <c r="C4" s="246"/>
      <c r="D4" s="246"/>
      <c r="E4" s="246"/>
    </row>
    <row r="5" spans="1:4" ht="76.5" customHeight="1">
      <c r="A5" s="253" t="s">
        <v>163</v>
      </c>
      <c r="B5" s="253"/>
      <c r="C5" s="253"/>
      <c r="D5" s="253"/>
    </row>
    <row r="6" spans="1:4" s="125" customFormat="1" ht="31.5" customHeight="1">
      <c r="A6" s="122" t="s">
        <v>164</v>
      </c>
      <c r="B6" s="84" t="s">
        <v>165</v>
      </c>
      <c r="C6" s="123" t="s">
        <v>166</v>
      </c>
      <c r="D6" s="124" t="s">
        <v>121</v>
      </c>
    </row>
    <row r="7" spans="1:4" s="9" customFormat="1" ht="13.5" customHeight="1">
      <c r="A7" s="126" t="s">
        <v>167</v>
      </c>
      <c r="B7" s="127"/>
      <c r="C7" s="128"/>
      <c r="D7" s="129">
        <v>51190.6</v>
      </c>
    </row>
    <row r="8" spans="1:4" s="9" customFormat="1" ht="41.25" customHeight="1">
      <c r="A8" s="130" t="s">
        <v>168</v>
      </c>
      <c r="B8" s="131" t="s">
        <v>169</v>
      </c>
      <c r="C8" s="132" t="s">
        <v>170</v>
      </c>
      <c r="D8" s="133">
        <v>32</v>
      </c>
    </row>
    <row r="9" spans="1:4" s="73" customFormat="1" ht="21" customHeight="1">
      <c r="A9" s="134" t="s">
        <v>171</v>
      </c>
      <c r="B9" s="135"/>
      <c r="C9" s="135"/>
      <c r="D9" s="136">
        <f>D10</f>
        <v>296</v>
      </c>
    </row>
    <row r="10" spans="1:4" s="140" customFormat="1" ht="18" customHeight="1">
      <c r="A10" s="137" t="s">
        <v>135</v>
      </c>
      <c r="B10" s="138"/>
      <c r="C10" s="138"/>
      <c r="D10" s="139">
        <f>D11</f>
        <v>296</v>
      </c>
    </row>
    <row r="11" spans="1:4" s="73" customFormat="1" ht="31.5" customHeight="1">
      <c r="A11" s="141" t="s">
        <v>172</v>
      </c>
      <c r="B11" s="142" t="s">
        <v>173</v>
      </c>
      <c r="C11" s="143"/>
      <c r="D11" s="144">
        <f>D12</f>
        <v>296</v>
      </c>
    </row>
    <row r="12" spans="1:4" s="73" customFormat="1" ht="31.5" customHeight="1">
      <c r="A12" s="145" t="s">
        <v>174</v>
      </c>
      <c r="B12" s="142" t="s">
        <v>175</v>
      </c>
      <c r="C12" s="142"/>
      <c r="D12" s="146">
        <f>D13+D14</f>
        <v>296</v>
      </c>
    </row>
    <row r="13" spans="1:4" s="73" customFormat="1" ht="31.5" customHeight="1">
      <c r="A13" s="147" t="s">
        <v>176</v>
      </c>
      <c r="B13" s="142" t="s">
        <v>175</v>
      </c>
      <c r="C13" s="142" t="s">
        <v>177</v>
      </c>
      <c r="D13" s="146">
        <v>281.2</v>
      </c>
    </row>
    <row r="14" spans="1:4" s="73" customFormat="1" ht="31.5" customHeight="1">
      <c r="A14" s="148" t="s">
        <v>178</v>
      </c>
      <c r="B14" s="142" t="s">
        <v>175</v>
      </c>
      <c r="C14" s="142" t="s">
        <v>179</v>
      </c>
      <c r="D14" s="146">
        <v>14.8</v>
      </c>
    </row>
    <row r="15" spans="1:4" s="140" customFormat="1" ht="45.75" customHeight="1">
      <c r="A15" s="149" t="s">
        <v>126</v>
      </c>
      <c r="B15" s="150"/>
      <c r="C15" s="150"/>
      <c r="D15" s="151">
        <f>D16</f>
        <v>1115</v>
      </c>
    </row>
    <row r="16" spans="1:4" s="73" customFormat="1" ht="31.5" customHeight="1">
      <c r="A16" s="152" t="s">
        <v>180</v>
      </c>
      <c r="B16" s="142" t="s">
        <v>181</v>
      </c>
      <c r="C16" s="142"/>
      <c r="D16" s="146">
        <v>1115</v>
      </c>
    </row>
    <row r="17" spans="1:7" s="73" customFormat="1" ht="16.5" customHeight="1">
      <c r="A17" s="147" t="s">
        <v>182</v>
      </c>
      <c r="B17" s="142" t="s">
        <v>183</v>
      </c>
      <c r="C17" s="142"/>
      <c r="D17" s="146">
        <v>1115</v>
      </c>
      <c r="G17" s="153"/>
    </row>
    <row r="18" spans="1:4" s="73" customFormat="1" ht="31.5" customHeight="1">
      <c r="A18" s="147" t="s">
        <v>176</v>
      </c>
      <c r="B18" s="142" t="s">
        <v>183</v>
      </c>
      <c r="C18" s="142" t="s">
        <v>177</v>
      </c>
      <c r="D18" s="146">
        <v>1115</v>
      </c>
    </row>
    <row r="19" spans="1:4" s="155" customFormat="1" ht="31.5" customHeight="1">
      <c r="A19" s="154" t="s">
        <v>184</v>
      </c>
      <c r="B19" s="150"/>
      <c r="C19" s="150"/>
      <c r="D19" s="151">
        <f>D20</f>
        <v>4459.2</v>
      </c>
    </row>
    <row r="20" spans="1:4" s="73" customFormat="1" ht="20.25" customHeight="1">
      <c r="A20" s="148" t="s">
        <v>185</v>
      </c>
      <c r="B20" s="142" t="s">
        <v>186</v>
      </c>
      <c r="C20" s="142"/>
      <c r="D20" s="146">
        <f>D21</f>
        <v>4459.2</v>
      </c>
    </row>
    <row r="21" spans="1:4" s="73" customFormat="1" ht="31.5" customHeight="1">
      <c r="A21" s="148" t="s">
        <v>187</v>
      </c>
      <c r="B21" s="142" t="s">
        <v>188</v>
      </c>
      <c r="C21" s="142"/>
      <c r="D21" s="146">
        <v>4459.2</v>
      </c>
    </row>
    <row r="22" spans="1:4" s="73" customFormat="1" ht="31.5" customHeight="1">
      <c r="A22" s="147" t="s">
        <v>176</v>
      </c>
      <c r="B22" s="142" t="s">
        <v>188</v>
      </c>
      <c r="C22" s="142" t="s">
        <v>177</v>
      </c>
      <c r="D22" s="146">
        <v>4049.2</v>
      </c>
    </row>
    <row r="23" spans="1:4" s="73" customFormat="1" ht="31.5" customHeight="1">
      <c r="A23" s="148" t="s">
        <v>178</v>
      </c>
      <c r="B23" s="142" t="s">
        <v>188</v>
      </c>
      <c r="C23" s="142" t="s">
        <v>179</v>
      </c>
      <c r="D23" s="146">
        <v>238</v>
      </c>
    </row>
    <row r="24" spans="1:4" s="73" customFormat="1" ht="18.75" customHeight="1">
      <c r="A24" s="156" t="s">
        <v>189</v>
      </c>
      <c r="B24" s="157" t="s">
        <v>188</v>
      </c>
      <c r="C24" s="142" t="s">
        <v>170</v>
      </c>
      <c r="D24" s="146">
        <v>139.5</v>
      </c>
    </row>
    <row r="25" spans="1:4" s="73" customFormat="1" ht="21" customHeight="1">
      <c r="A25" s="158" t="s">
        <v>190</v>
      </c>
      <c r="B25" s="157" t="s">
        <v>188</v>
      </c>
      <c r="C25" s="142" t="s">
        <v>191</v>
      </c>
      <c r="D25" s="146">
        <v>32</v>
      </c>
    </row>
    <row r="26" spans="1:4" s="140" customFormat="1" ht="43.5" customHeight="1">
      <c r="A26" s="152" t="s">
        <v>192</v>
      </c>
      <c r="B26" s="142" t="s">
        <v>193</v>
      </c>
      <c r="C26" s="142"/>
      <c r="D26" s="146">
        <f>D27</f>
        <v>33</v>
      </c>
    </row>
    <row r="27" spans="1:4" s="73" customFormat="1" ht="39" customHeight="1">
      <c r="A27" s="152" t="s">
        <v>194</v>
      </c>
      <c r="B27" s="142" t="s">
        <v>195</v>
      </c>
      <c r="C27" s="159"/>
      <c r="D27" s="144">
        <f>D28</f>
        <v>33</v>
      </c>
    </row>
    <row r="28" spans="1:4" s="73" customFormat="1" ht="31.5" customHeight="1">
      <c r="A28" s="160" t="s">
        <v>178</v>
      </c>
      <c r="B28" s="157" t="s">
        <v>195</v>
      </c>
      <c r="C28" s="157" t="s">
        <v>179</v>
      </c>
      <c r="D28" s="161">
        <v>33</v>
      </c>
    </row>
    <row r="29" spans="1:4" s="163" customFormat="1" ht="21" customHeight="1">
      <c r="A29" s="162" t="s">
        <v>130</v>
      </c>
      <c r="B29" s="150"/>
      <c r="C29" s="150"/>
      <c r="D29" s="151">
        <f>D30</f>
        <v>50</v>
      </c>
    </row>
    <row r="30" spans="1:4" s="73" customFormat="1" ht="54" customHeight="1">
      <c r="A30" s="164" t="s">
        <v>196</v>
      </c>
      <c r="B30" s="159" t="s">
        <v>197</v>
      </c>
      <c r="C30" s="159"/>
      <c r="D30" s="144">
        <f>D31</f>
        <v>50</v>
      </c>
    </row>
    <row r="31" spans="1:4" s="73" customFormat="1" ht="31.5" customHeight="1">
      <c r="A31" s="148" t="s">
        <v>198</v>
      </c>
      <c r="B31" s="142" t="s">
        <v>199</v>
      </c>
      <c r="C31" s="142"/>
      <c r="D31" s="146">
        <f>D32</f>
        <v>50</v>
      </c>
    </row>
    <row r="32" spans="1:4" s="73" customFormat="1" ht="18" customHeight="1">
      <c r="A32" s="158" t="s">
        <v>190</v>
      </c>
      <c r="B32" s="142" t="s">
        <v>199</v>
      </c>
      <c r="C32" s="142" t="s">
        <v>191</v>
      </c>
      <c r="D32" s="146">
        <v>50</v>
      </c>
    </row>
    <row r="33" spans="1:4" s="73" customFormat="1" ht="20.25" customHeight="1">
      <c r="A33" s="165" t="s">
        <v>153</v>
      </c>
      <c r="B33" s="166"/>
      <c r="C33" s="166"/>
      <c r="D33" s="167">
        <v>63</v>
      </c>
    </row>
    <row r="34" spans="1:4" s="73" customFormat="1" ht="18" customHeight="1">
      <c r="A34" s="165" t="s">
        <v>154</v>
      </c>
      <c r="B34" s="142" t="s">
        <v>200</v>
      </c>
      <c r="C34" s="166"/>
      <c r="D34" s="168"/>
    </row>
    <row r="35" spans="1:4" s="73" customFormat="1" ht="31.5" customHeight="1">
      <c r="A35" s="169" t="s">
        <v>201</v>
      </c>
      <c r="B35" s="142" t="s">
        <v>200</v>
      </c>
      <c r="C35" s="166"/>
      <c r="D35" s="168">
        <f>SUM(D36)</f>
        <v>63</v>
      </c>
    </row>
    <row r="36" spans="1:4" s="73" customFormat="1" ht="31.5" customHeight="1">
      <c r="A36" s="170" t="s">
        <v>189</v>
      </c>
      <c r="B36" s="157" t="s">
        <v>200</v>
      </c>
      <c r="C36" s="142" t="s">
        <v>170</v>
      </c>
      <c r="D36" s="168">
        <v>63</v>
      </c>
    </row>
    <row r="37" spans="1:4" s="73" customFormat="1" ht="46.5" customHeight="1">
      <c r="A37" s="171" t="s">
        <v>202</v>
      </c>
      <c r="B37" s="138"/>
      <c r="C37" s="150"/>
      <c r="D37" s="151">
        <f>D38</f>
        <v>5</v>
      </c>
    </row>
    <row r="38" spans="1:4" s="73" customFormat="1" ht="15" customHeight="1">
      <c r="A38" s="152" t="s">
        <v>203</v>
      </c>
      <c r="B38" s="142" t="s">
        <v>204</v>
      </c>
      <c r="C38" s="142"/>
      <c r="D38" s="146">
        <f>D39</f>
        <v>5</v>
      </c>
    </row>
    <row r="39" spans="1:4" s="73" customFormat="1" ht="39" customHeight="1">
      <c r="A39" s="152" t="s">
        <v>205</v>
      </c>
      <c r="B39" s="142" t="s">
        <v>206</v>
      </c>
      <c r="C39" s="142"/>
      <c r="D39" s="146">
        <f>D40</f>
        <v>5</v>
      </c>
    </row>
    <row r="40" spans="1:4" s="73" customFormat="1" ht="31.5" customHeight="1">
      <c r="A40" s="148" t="s">
        <v>178</v>
      </c>
      <c r="B40" s="142" t="s">
        <v>206</v>
      </c>
      <c r="C40" s="142" t="s">
        <v>179</v>
      </c>
      <c r="D40" s="146">
        <v>5</v>
      </c>
    </row>
    <row r="41" spans="1:4" s="73" customFormat="1" ht="31.5" customHeight="1">
      <c r="A41" s="172" t="s">
        <v>207</v>
      </c>
      <c r="B41" s="166"/>
      <c r="C41" s="166"/>
      <c r="D41" s="167">
        <f>SUM(D42)</f>
        <v>335</v>
      </c>
    </row>
    <row r="42" spans="1:4" s="73" customFormat="1" ht="20.25" customHeight="1">
      <c r="A42" s="173" t="s">
        <v>149</v>
      </c>
      <c r="B42" s="150"/>
      <c r="C42" s="150"/>
      <c r="D42" s="151">
        <f>D43</f>
        <v>335</v>
      </c>
    </row>
    <row r="43" spans="1:4" s="73" customFormat="1" ht="18.75" customHeight="1">
      <c r="A43" s="174" t="s">
        <v>208</v>
      </c>
      <c r="B43" s="142" t="s">
        <v>209</v>
      </c>
      <c r="C43" s="142"/>
      <c r="D43" s="146">
        <f>SUM(D45:D46)</f>
        <v>335</v>
      </c>
    </row>
    <row r="44" spans="1:4" s="73" customFormat="1" ht="19.5" customHeight="1">
      <c r="A44" s="174" t="s">
        <v>210</v>
      </c>
      <c r="B44" s="142" t="s">
        <v>211</v>
      </c>
      <c r="C44" s="142"/>
      <c r="D44" s="146">
        <f>D45</f>
        <v>5</v>
      </c>
    </row>
    <row r="45" spans="1:4" s="73" customFormat="1" ht="31.5" customHeight="1">
      <c r="A45" s="148" t="s">
        <v>178</v>
      </c>
      <c r="B45" s="142" t="s">
        <v>211</v>
      </c>
      <c r="C45" s="142" t="s">
        <v>179</v>
      </c>
      <c r="D45" s="146">
        <v>5</v>
      </c>
    </row>
    <row r="46" spans="1:4" s="73" customFormat="1" ht="15.75" customHeight="1">
      <c r="A46" s="174" t="s">
        <v>212</v>
      </c>
      <c r="B46" s="142" t="s">
        <v>213</v>
      </c>
      <c r="C46" s="142"/>
      <c r="D46" s="146">
        <f>D47</f>
        <v>330</v>
      </c>
    </row>
    <row r="47" spans="1:4" s="73" customFormat="1" ht="31.5" customHeight="1">
      <c r="A47" s="148" t="s">
        <v>178</v>
      </c>
      <c r="B47" s="142" t="s">
        <v>213</v>
      </c>
      <c r="C47" s="142" t="s">
        <v>179</v>
      </c>
      <c r="D47" s="146">
        <v>330</v>
      </c>
    </row>
    <row r="48" spans="1:4" s="73" customFormat="1" ht="31.5" customHeight="1">
      <c r="A48" s="134" t="s">
        <v>142</v>
      </c>
      <c r="B48" s="135"/>
      <c r="C48" s="135"/>
      <c r="D48" s="136">
        <f>SUM(D49)</f>
        <v>5030.8</v>
      </c>
    </row>
    <row r="49" spans="1:4" s="73" customFormat="1" ht="14.25" customHeight="1">
      <c r="A49" s="154" t="s">
        <v>143</v>
      </c>
      <c r="B49" s="138"/>
      <c r="C49" s="138"/>
      <c r="D49" s="139">
        <f>D50</f>
        <v>5030.8</v>
      </c>
    </row>
    <row r="50" spans="1:4" s="73" customFormat="1" ht="24.75" customHeight="1">
      <c r="A50" s="175" t="s">
        <v>208</v>
      </c>
      <c r="B50" s="142" t="s">
        <v>209</v>
      </c>
      <c r="C50" s="143"/>
      <c r="D50" s="144">
        <f>D51</f>
        <v>5030.8</v>
      </c>
    </row>
    <row r="51" spans="1:4" s="73" customFormat="1" ht="31.5" customHeight="1">
      <c r="A51" s="147" t="s">
        <v>214</v>
      </c>
      <c r="B51" s="142" t="s">
        <v>215</v>
      </c>
      <c r="C51" s="142"/>
      <c r="D51" s="146">
        <f>D52</f>
        <v>5030.8</v>
      </c>
    </row>
    <row r="52" spans="1:4" s="73" customFormat="1" ht="31.5" customHeight="1">
      <c r="A52" s="148" t="s">
        <v>178</v>
      </c>
      <c r="B52" s="142" t="s">
        <v>215</v>
      </c>
      <c r="C52" s="142" t="s">
        <v>179</v>
      </c>
      <c r="D52" s="146">
        <v>5030.8</v>
      </c>
    </row>
    <row r="53" spans="1:4" s="73" customFormat="1" ht="31.5" customHeight="1">
      <c r="A53" s="176" t="s">
        <v>150</v>
      </c>
      <c r="B53" s="177"/>
      <c r="C53" s="177"/>
      <c r="D53" s="178">
        <f>D54</f>
        <v>630</v>
      </c>
    </row>
    <row r="54" spans="1:4" s="73" customFormat="1" ht="15.75" customHeight="1">
      <c r="A54" s="77" t="s">
        <v>152</v>
      </c>
      <c r="B54" s="150"/>
      <c r="C54" s="150"/>
      <c r="D54" s="151">
        <f>D55</f>
        <v>630</v>
      </c>
    </row>
    <row r="55" spans="1:4" s="73" customFormat="1" ht="31.5" customHeight="1">
      <c r="A55" s="179" t="s">
        <v>216</v>
      </c>
      <c r="B55" s="142" t="s">
        <v>217</v>
      </c>
      <c r="C55" s="142"/>
      <c r="D55" s="146">
        <f>D56</f>
        <v>630</v>
      </c>
    </row>
    <row r="56" spans="1:4" s="73" customFormat="1" ht="31.5" customHeight="1">
      <c r="A56" s="147" t="s">
        <v>218</v>
      </c>
      <c r="B56" s="142" t="s">
        <v>217</v>
      </c>
      <c r="C56" s="142" t="s">
        <v>179</v>
      </c>
      <c r="D56" s="146">
        <v>630</v>
      </c>
    </row>
    <row r="57" spans="1:4" s="140" customFormat="1" ht="31.5" customHeight="1">
      <c r="A57" s="180" t="s">
        <v>219</v>
      </c>
      <c r="B57" s="138"/>
      <c r="C57" s="150"/>
      <c r="D57" s="151">
        <v>1305.9</v>
      </c>
    </row>
    <row r="58" spans="1:4" s="9" customFormat="1" ht="15.75" customHeight="1">
      <c r="A58" s="152" t="s">
        <v>208</v>
      </c>
      <c r="B58" s="142" t="s">
        <v>209</v>
      </c>
      <c r="C58" s="142"/>
      <c r="D58" s="146">
        <v>1305.9</v>
      </c>
    </row>
    <row r="59" spans="1:4" s="9" customFormat="1" ht="31.5" customHeight="1">
      <c r="A59" s="152" t="s">
        <v>216</v>
      </c>
      <c r="B59" s="142" t="s">
        <v>217</v>
      </c>
      <c r="C59" s="142"/>
      <c r="D59" s="146">
        <v>1305.9</v>
      </c>
    </row>
    <row r="60" spans="1:4" s="9" customFormat="1" ht="31.5" customHeight="1">
      <c r="A60" s="148" t="s">
        <v>178</v>
      </c>
      <c r="B60" s="142" t="s">
        <v>217</v>
      </c>
      <c r="C60" s="142" t="s">
        <v>179</v>
      </c>
      <c r="D60" s="146">
        <v>1305.9</v>
      </c>
    </row>
    <row r="61" spans="1:4" s="9" customFormat="1" ht="16.5" customHeight="1">
      <c r="A61" s="147" t="s">
        <v>190</v>
      </c>
      <c r="B61" s="142" t="s">
        <v>217</v>
      </c>
      <c r="C61" s="142" t="s">
        <v>191</v>
      </c>
      <c r="D61" s="144">
        <v>0</v>
      </c>
    </row>
    <row r="62" spans="1:4" s="9" customFormat="1" ht="47.25" customHeight="1">
      <c r="A62" s="181" t="s">
        <v>220</v>
      </c>
      <c r="B62" s="142" t="s">
        <v>217</v>
      </c>
      <c r="C62" s="142" t="s">
        <v>179</v>
      </c>
      <c r="D62" s="144">
        <v>1</v>
      </c>
    </row>
    <row r="63" spans="1:4" s="9" customFormat="1" ht="15.75" customHeight="1">
      <c r="A63" s="165" t="s">
        <v>153</v>
      </c>
      <c r="B63" s="166"/>
      <c r="C63" s="166"/>
      <c r="D63" s="167">
        <v>110</v>
      </c>
    </row>
    <row r="64" spans="1:4" s="9" customFormat="1" ht="21.75" customHeight="1">
      <c r="A64" s="154" t="s">
        <v>155</v>
      </c>
      <c r="B64" s="182"/>
      <c r="C64" s="150"/>
      <c r="D64" s="151">
        <f>SUM(D65)</f>
        <v>190</v>
      </c>
    </row>
    <row r="65" spans="1:4" s="9" customFormat="1" ht="21.75" customHeight="1">
      <c r="A65" s="147" t="s">
        <v>221</v>
      </c>
      <c r="B65" s="142" t="s">
        <v>222</v>
      </c>
      <c r="C65" s="142"/>
      <c r="D65" s="146">
        <f>D66</f>
        <v>190</v>
      </c>
    </row>
    <row r="66" spans="1:4" s="9" customFormat="1" ht="21" customHeight="1">
      <c r="A66" s="147" t="s">
        <v>223</v>
      </c>
      <c r="B66" s="142" t="s">
        <v>224</v>
      </c>
      <c r="C66" s="142"/>
      <c r="D66" s="146">
        <f>D67</f>
        <v>190</v>
      </c>
    </row>
    <row r="67" spans="1:4" s="9" customFormat="1" ht="19.5" customHeight="1">
      <c r="A67" s="156" t="s">
        <v>189</v>
      </c>
      <c r="B67" s="142" t="s">
        <v>224</v>
      </c>
      <c r="C67" s="142" t="s">
        <v>170</v>
      </c>
      <c r="D67" s="146">
        <v>190</v>
      </c>
    </row>
    <row r="68" spans="1:4" s="73" customFormat="1" ht="31.5" customHeight="1">
      <c r="A68" s="183" t="s">
        <v>137</v>
      </c>
      <c r="B68" s="184"/>
      <c r="C68" s="166"/>
      <c r="D68" s="167">
        <f>SUM(D69)</f>
        <v>15.8</v>
      </c>
    </row>
    <row r="69" spans="1:4" s="73" customFormat="1" ht="31.5" customHeight="1">
      <c r="A69" s="141" t="s">
        <v>225</v>
      </c>
      <c r="B69" s="150"/>
      <c r="C69" s="142"/>
      <c r="D69" s="146">
        <f>D70</f>
        <v>15.8</v>
      </c>
    </row>
    <row r="70" spans="1:4" s="73" customFormat="1" ht="20.25" customHeight="1">
      <c r="A70" s="185" t="s">
        <v>226</v>
      </c>
      <c r="B70" s="142" t="s">
        <v>227</v>
      </c>
      <c r="C70" s="150"/>
      <c r="D70" s="151">
        <f>SUM(D71+D72+D73)</f>
        <v>15.8</v>
      </c>
    </row>
    <row r="71" spans="1:4" s="73" customFormat="1" ht="58.5" customHeight="1">
      <c r="A71" s="141" t="s">
        <v>228</v>
      </c>
      <c r="B71" s="142" t="s">
        <v>229</v>
      </c>
      <c r="C71" s="142"/>
      <c r="D71" s="146">
        <v>2</v>
      </c>
    </row>
    <row r="72" spans="1:4" s="73" customFormat="1" ht="66.75" customHeight="1">
      <c r="A72" s="148" t="s">
        <v>230</v>
      </c>
      <c r="B72" s="142" t="s">
        <v>229</v>
      </c>
      <c r="C72" s="142" t="s">
        <v>179</v>
      </c>
      <c r="D72" s="146">
        <v>10</v>
      </c>
    </row>
    <row r="73" spans="1:4" s="73" customFormat="1" ht="31.5" customHeight="1">
      <c r="A73" s="148" t="s">
        <v>178</v>
      </c>
      <c r="B73" s="142" t="s">
        <v>229</v>
      </c>
      <c r="C73" s="142" t="s">
        <v>179</v>
      </c>
      <c r="D73" s="146">
        <v>3.8</v>
      </c>
    </row>
    <row r="74" spans="1:4" s="73" customFormat="1" ht="67.5" customHeight="1">
      <c r="A74" s="141" t="s">
        <v>231</v>
      </c>
      <c r="B74" s="142" t="s">
        <v>232</v>
      </c>
      <c r="C74" s="142"/>
      <c r="D74" s="146">
        <f>D75</f>
        <v>3.8</v>
      </c>
    </row>
    <row r="75" spans="1:4" s="73" customFormat="1" ht="31.5" customHeight="1">
      <c r="A75" s="148" t="s">
        <v>178</v>
      </c>
      <c r="B75" s="142" t="s">
        <v>232</v>
      </c>
      <c r="C75" s="142" t="s">
        <v>179</v>
      </c>
      <c r="D75" s="146">
        <v>3.8</v>
      </c>
    </row>
    <row r="76" spans="1:4" s="73" customFormat="1" ht="55.5" customHeight="1">
      <c r="A76" s="186" t="s">
        <v>233</v>
      </c>
      <c r="B76" s="187" t="s">
        <v>234</v>
      </c>
      <c r="C76" s="188">
        <v>414</v>
      </c>
      <c r="D76" s="189">
        <v>37629</v>
      </c>
    </row>
    <row r="77" spans="1:4" s="73" customFormat="1" ht="55.5" customHeight="1">
      <c r="A77" s="190"/>
      <c r="B77" s="190"/>
      <c r="C77" s="190"/>
      <c r="D77" s="191"/>
    </row>
    <row r="78" spans="1:4" s="73" customFormat="1" ht="55.5" customHeight="1">
      <c r="A78" s="190"/>
      <c r="B78" s="190"/>
      <c r="C78" s="190"/>
      <c r="D78" s="191"/>
    </row>
    <row r="79" spans="1:4" s="73" customFormat="1" ht="55.5" customHeight="1">
      <c r="A79" s="190"/>
      <c r="B79" s="190"/>
      <c r="C79" s="190"/>
      <c r="D79" s="191"/>
    </row>
    <row r="80" spans="1:4" s="73" customFormat="1" ht="55.5" customHeight="1">
      <c r="A80" s="190"/>
      <c r="B80" s="190"/>
      <c r="C80" s="190"/>
      <c r="D80" s="191"/>
    </row>
    <row r="81" spans="1:4" s="73" customFormat="1" ht="55.5" customHeight="1">
      <c r="A81" s="190"/>
      <c r="B81" s="190"/>
      <c r="C81" s="190"/>
      <c r="D81" s="191"/>
    </row>
    <row r="82" spans="1:4" s="73" customFormat="1" ht="55.5" customHeight="1">
      <c r="A82" s="190"/>
      <c r="B82" s="190"/>
      <c r="C82" s="190"/>
      <c r="D82" s="191"/>
    </row>
    <row r="83" spans="1:4" s="73" customFormat="1" ht="55.5" customHeight="1">
      <c r="A83" s="190"/>
      <c r="B83" s="190"/>
      <c r="C83" s="190"/>
      <c r="D83" s="191"/>
    </row>
    <row r="84" spans="1:4" s="73" customFormat="1" ht="55.5" customHeight="1">
      <c r="A84" s="190"/>
      <c r="B84" s="190"/>
      <c r="C84" s="190"/>
      <c r="D84" s="191"/>
    </row>
    <row r="85" spans="1:4" s="73" customFormat="1" ht="55.5" customHeight="1">
      <c r="A85" s="190"/>
      <c r="B85" s="190"/>
      <c r="C85" s="190"/>
      <c r="D85" s="191"/>
    </row>
    <row r="86" spans="1:4" s="73" customFormat="1" ht="55.5" customHeight="1">
      <c r="A86" s="190"/>
      <c r="B86" s="190"/>
      <c r="C86" s="190"/>
      <c r="D86" s="191"/>
    </row>
    <row r="87" spans="1:4" s="73" customFormat="1" ht="55.5" customHeight="1">
      <c r="A87" s="190"/>
      <c r="B87" s="190"/>
      <c r="C87" s="190"/>
      <c r="D87" s="191"/>
    </row>
    <row r="88" spans="1:4" s="114" customFormat="1" ht="55.5" customHeight="1">
      <c r="A88" s="73"/>
      <c r="B88" s="73"/>
      <c r="C88" s="73"/>
      <c r="D88" s="153"/>
    </row>
    <row r="89" spans="1:4" s="114" customFormat="1" ht="55.5" customHeight="1">
      <c r="A89" s="73"/>
      <c r="B89" s="73"/>
      <c r="C89" s="73"/>
      <c r="D89" s="153"/>
    </row>
    <row r="90" spans="1:4" s="114" customFormat="1" ht="55.5" customHeight="1">
      <c r="A90" s="73"/>
      <c r="B90" s="73"/>
      <c r="C90" s="73"/>
      <c r="D90" s="153"/>
    </row>
    <row r="91" s="73" customFormat="1" ht="55.5" customHeight="1">
      <c r="D91" s="153"/>
    </row>
    <row r="92" s="73" customFormat="1" ht="55.5" customHeight="1">
      <c r="D92" s="153"/>
    </row>
    <row r="93" s="73" customFormat="1" ht="55.5" customHeight="1">
      <c r="D93" s="153"/>
    </row>
    <row r="94" s="73" customFormat="1" ht="55.5" customHeight="1">
      <c r="D94" s="153"/>
    </row>
    <row r="95" s="73" customFormat="1" ht="55.5" customHeight="1">
      <c r="D95" s="153"/>
    </row>
    <row r="96" s="73" customFormat="1" ht="55.5" customHeight="1">
      <c r="D96" s="153"/>
    </row>
    <row r="97" s="73" customFormat="1" ht="55.5" customHeight="1">
      <c r="D97" s="153"/>
    </row>
    <row r="98" s="73" customFormat="1" ht="55.5" customHeight="1">
      <c r="D98" s="153"/>
    </row>
    <row r="99" s="73" customFormat="1" ht="55.5" customHeight="1">
      <c r="D99" s="153"/>
    </row>
    <row r="100" s="73" customFormat="1" ht="55.5" customHeight="1">
      <c r="D100" s="153"/>
    </row>
    <row r="101" s="73" customFormat="1" ht="55.5" customHeight="1">
      <c r="D101" s="153"/>
    </row>
    <row r="102" s="73" customFormat="1" ht="55.5" customHeight="1">
      <c r="D102" s="153"/>
    </row>
    <row r="103" s="73" customFormat="1" ht="55.5" customHeight="1">
      <c r="D103" s="153"/>
    </row>
    <row r="104" s="73" customFormat="1" ht="55.5" customHeight="1">
      <c r="D104" s="153"/>
    </row>
    <row r="105" s="73" customFormat="1" ht="55.5" customHeight="1">
      <c r="D105" s="153"/>
    </row>
    <row r="106" s="73" customFormat="1" ht="55.5" customHeight="1">
      <c r="D106" s="153"/>
    </row>
    <row r="107" s="73" customFormat="1" ht="55.5" customHeight="1">
      <c r="D107" s="153"/>
    </row>
    <row r="108" s="73" customFormat="1" ht="55.5" customHeight="1">
      <c r="D108" s="153"/>
    </row>
    <row r="109" s="73" customFormat="1" ht="55.5" customHeight="1">
      <c r="D109" s="153"/>
    </row>
    <row r="110" s="73" customFormat="1" ht="55.5" customHeight="1">
      <c r="D110" s="153"/>
    </row>
    <row r="111" s="73" customFormat="1" ht="55.5" customHeight="1">
      <c r="D111" s="153"/>
    </row>
    <row r="112" s="73" customFormat="1" ht="55.5" customHeight="1">
      <c r="D112" s="153"/>
    </row>
    <row r="113" s="73" customFormat="1" ht="55.5" customHeight="1">
      <c r="D113" s="153"/>
    </row>
    <row r="114" s="73" customFormat="1" ht="55.5" customHeight="1">
      <c r="D114" s="153"/>
    </row>
    <row r="115" s="73" customFormat="1" ht="55.5" customHeight="1">
      <c r="D115" s="153"/>
    </row>
    <row r="116" s="73" customFormat="1" ht="55.5" customHeight="1">
      <c r="D116" s="153"/>
    </row>
    <row r="117" s="73" customFormat="1" ht="55.5" customHeight="1">
      <c r="D117" s="153"/>
    </row>
    <row r="118" s="73" customFormat="1" ht="55.5" customHeight="1">
      <c r="D118" s="153"/>
    </row>
    <row r="119" s="73" customFormat="1" ht="55.5" customHeight="1">
      <c r="D119" s="153"/>
    </row>
    <row r="120" s="73" customFormat="1" ht="55.5" customHeight="1">
      <c r="D120" s="153"/>
    </row>
    <row r="121" s="73" customFormat="1" ht="55.5" customHeight="1">
      <c r="D121" s="153"/>
    </row>
    <row r="122" s="73" customFormat="1" ht="55.5" customHeight="1">
      <c r="D122" s="153"/>
    </row>
    <row r="123" s="73" customFormat="1" ht="55.5" customHeight="1">
      <c r="D123" s="153"/>
    </row>
    <row r="124" s="73" customFormat="1" ht="55.5" customHeight="1">
      <c r="D124" s="153"/>
    </row>
    <row r="125" s="73" customFormat="1" ht="55.5" customHeight="1">
      <c r="D125" s="153"/>
    </row>
    <row r="126" s="73" customFormat="1" ht="55.5" customHeight="1">
      <c r="D126" s="153"/>
    </row>
    <row r="127" s="73" customFormat="1" ht="55.5" customHeight="1">
      <c r="D127" s="153"/>
    </row>
    <row r="128" s="73" customFormat="1" ht="55.5" customHeight="1">
      <c r="D128" s="153"/>
    </row>
    <row r="129" s="73" customFormat="1" ht="55.5" customHeight="1">
      <c r="D129" s="153"/>
    </row>
    <row r="130" s="73" customFormat="1" ht="55.5" customHeight="1">
      <c r="D130" s="153"/>
    </row>
    <row r="131" s="73" customFormat="1" ht="55.5" customHeight="1">
      <c r="D131" s="153"/>
    </row>
    <row r="132" s="73" customFormat="1" ht="55.5" customHeight="1">
      <c r="D132" s="153"/>
    </row>
    <row r="133" s="73" customFormat="1" ht="55.5" customHeight="1">
      <c r="D133" s="153"/>
    </row>
    <row r="134" s="73" customFormat="1" ht="55.5" customHeight="1">
      <c r="D134" s="153"/>
    </row>
    <row r="135" s="73" customFormat="1" ht="55.5" customHeight="1">
      <c r="D135" s="153"/>
    </row>
    <row r="136" s="73" customFormat="1" ht="55.5" customHeight="1">
      <c r="D136" s="153"/>
    </row>
    <row r="137" s="73" customFormat="1" ht="55.5" customHeight="1">
      <c r="D137" s="153"/>
    </row>
    <row r="138" s="73" customFormat="1" ht="55.5" customHeight="1">
      <c r="D138" s="153"/>
    </row>
    <row r="139" s="73" customFormat="1" ht="55.5" customHeight="1">
      <c r="D139" s="153"/>
    </row>
    <row r="140" s="73" customFormat="1" ht="55.5" customHeight="1">
      <c r="D140" s="153"/>
    </row>
    <row r="141" s="73" customFormat="1" ht="55.5" customHeight="1">
      <c r="D141" s="153"/>
    </row>
    <row r="142" s="73" customFormat="1" ht="55.5" customHeight="1">
      <c r="D142" s="153"/>
    </row>
    <row r="143" s="73" customFormat="1" ht="55.5" customHeight="1">
      <c r="D143" s="153"/>
    </row>
    <row r="144" s="73" customFormat="1" ht="55.5" customHeight="1">
      <c r="D144" s="153"/>
    </row>
    <row r="145" s="73" customFormat="1" ht="55.5" customHeight="1">
      <c r="D145" s="153"/>
    </row>
    <row r="146" s="73" customFormat="1" ht="55.5" customHeight="1">
      <c r="D146" s="153"/>
    </row>
    <row r="147" s="73" customFormat="1" ht="55.5" customHeight="1">
      <c r="D147" s="153"/>
    </row>
    <row r="148" s="73" customFormat="1" ht="55.5" customHeight="1">
      <c r="D148" s="153"/>
    </row>
    <row r="149" s="73" customFormat="1" ht="55.5" customHeight="1">
      <c r="D149" s="153"/>
    </row>
    <row r="150" s="73" customFormat="1" ht="55.5" customHeight="1">
      <c r="D150" s="153"/>
    </row>
    <row r="151" s="73" customFormat="1" ht="55.5" customHeight="1">
      <c r="D151" s="153"/>
    </row>
    <row r="152" s="73" customFormat="1" ht="55.5" customHeight="1">
      <c r="D152" s="153"/>
    </row>
    <row r="153" s="73" customFormat="1" ht="55.5" customHeight="1">
      <c r="D153" s="153"/>
    </row>
    <row r="154" s="73" customFormat="1" ht="55.5" customHeight="1">
      <c r="D154" s="153"/>
    </row>
    <row r="155" s="73" customFormat="1" ht="55.5" customHeight="1">
      <c r="D155" s="153"/>
    </row>
    <row r="156" s="73" customFormat="1" ht="55.5" customHeight="1">
      <c r="D156" s="153"/>
    </row>
    <row r="157" s="73" customFormat="1" ht="55.5" customHeight="1">
      <c r="D157" s="153"/>
    </row>
    <row r="158" s="73" customFormat="1" ht="55.5" customHeight="1">
      <c r="D158" s="153"/>
    </row>
    <row r="159" s="73" customFormat="1" ht="55.5" customHeight="1">
      <c r="D159" s="153"/>
    </row>
    <row r="160" s="73" customFormat="1" ht="55.5" customHeight="1">
      <c r="D160" s="153"/>
    </row>
    <row r="161" s="73" customFormat="1" ht="55.5" customHeight="1">
      <c r="D161" s="153"/>
    </row>
    <row r="162" s="73" customFormat="1" ht="55.5" customHeight="1">
      <c r="D162" s="153"/>
    </row>
    <row r="163" s="73" customFormat="1" ht="55.5" customHeight="1">
      <c r="D163" s="153"/>
    </row>
    <row r="164" s="73" customFormat="1" ht="55.5" customHeight="1">
      <c r="D164" s="153"/>
    </row>
    <row r="165" s="73" customFormat="1" ht="55.5" customHeight="1">
      <c r="D165" s="153"/>
    </row>
    <row r="166" s="73" customFormat="1" ht="55.5" customHeight="1">
      <c r="D166" s="153"/>
    </row>
    <row r="167" s="73" customFormat="1" ht="55.5" customHeight="1">
      <c r="D167" s="153"/>
    </row>
    <row r="168" s="73" customFormat="1" ht="55.5" customHeight="1">
      <c r="D168" s="153"/>
    </row>
    <row r="169" s="73" customFormat="1" ht="55.5" customHeight="1">
      <c r="D169" s="153"/>
    </row>
    <row r="170" s="73" customFormat="1" ht="55.5" customHeight="1">
      <c r="D170" s="153"/>
    </row>
    <row r="171" s="73" customFormat="1" ht="55.5" customHeight="1">
      <c r="D171" s="153"/>
    </row>
    <row r="172" s="73" customFormat="1" ht="55.5" customHeight="1">
      <c r="D172" s="153"/>
    </row>
    <row r="173" s="73" customFormat="1" ht="55.5" customHeight="1">
      <c r="D173" s="153"/>
    </row>
    <row r="174" s="73" customFormat="1" ht="55.5" customHeight="1">
      <c r="D174" s="153"/>
    </row>
    <row r="175" s="73" customFormat="1" ht="55.5" customHeight="1">
      <c r="D175" s="153"/>
    </row>
    <row r="176" s="73" customFormat="1" ht="55.5" customHeight="1">
      <c r="D176" s="153"/>
    </row>
    <row r="177" s="73" customFormat="1" ht="55.5" customHeight="1">
      <c r="D177" s="153"/>
    </row>
    <row r="178" s="73" customFormat="1" ht="55.5" customHeight="1">
      <c r="D178" s="153"/>
    </row>
    <row r="179" s="73" customFormat="1" ht="55.5" customHeight="1">
      <c r="D179" s="153"/>
    </row>
    <row r="180" s="73" customFormat="1" ht="55.5" customHeight="1">
      <c r="D180" s="153"/>
    </row>
    <row r="181" s="73" customFormat="1" ht="55.5" customHeight="1">
      <c r="D181" s="153"/>
    </row>
    <row r="182" s="73" customFormat="1" ht="55.5" customHeight="1">
      <c r="D182" s="153"/>
    </row>
    <row r="183" s="73" customFormat="1" ht="55.5" customHeight="1">
      <c r="D183" s="153"/>
    </row>
    <row r="184" s="73" customFormat="1" ht="55.5" customHeight="1">
      <c r="D184" s="153"/>
    </row>
    <row r="185" s="73" customFormat="1" ht="55.5" customHeight="1">
      <c r="D185" s="153"/>
    </row>
    <row r="186" s="73" customFormat="1" ht="55.5" customHeight="1">
      <c r="D186" s="153"/>
    </row>
    <row r="187" s="73" customFormat="1" ht="55.5" customHeight="1">
      <c r="D187" s="153"/>
    </row>
    <row r="188" s="73" customFormat="1" ht="55.5" customHeight="1">
      <c r="D188" s="153"/>
    </row>
    <row r="189" s="73" customFormat="1" ht="55.5" customHeight="1">
      <c r="D189" s="153"/>
    </row>
    <row r="190" s="73" customFormat="1" ht="55.5" customHeight="1">
      <c r="D190" s="153"/>
    </row>
    <row r="191" s="73" customFormat="1" ht="55.5" customHeight="1">
      <c r="D191" s="153"/>
    </row>
    <row r="192" s="73" customFormat="1" ht="55.5" customHeight="1">
      <c r="D192" s="153"/>
    </row>
    <row r="193" s="73" customFormat="1" ht="55.5" customHeight="1">
      <c r="D193" s="153"/>
    </row>
    <row r="194" s="73" customFormat="1" ht="55.5" customHeight="1">
      <c r="D194" s="153"/>
    </row>
    <row r="195" s="73" customFormat="1" ht="55.5" customHeight="1">
      <c r="D195" s="153"/>
    </row>
    <row r="196" s="73" customFormat="1" ht="55.5" customHeight="1">
      <c r="D196" s="153"/>
    </row>
    <row r="197" s="73" customFormat="1" ht="55.5" customHeight="1">
      <c r="D197" s="153"/>
    </row>
    <row r="198" s="73" customFormat="1" ht="55.5" customHeight="1">
      <c r="D198" s="153"/>
    </row>
    <row r="199" s="73" customFormat="1" ht="55.5" customHeight="1">
      <c r="D199" s="153"/>
    </row>
    <row r="200" s="73" customFormat="1" ht="55.5" customHeight="1">
      <c r="D200" s="153"/>
    </row>
    <row r="201" s="73" customFormat="1" ht="55.5" customHeight="1">
      <c r="D201" s="153"/>
    </row>
    <row r="202" s="73" customFormat="1" ht="55.5" customHeight="1">
      <c r="D202" s="153"/>
    </row>
    <row r="203" s="73" customFormat="1" ht="55.5" customHeight="1">
      <c r="D203" s="153"/>
    </row>
  </sheetData>
  <sheetProtection selectLockedCells="1" selectUnlockedCells="1"/>
  <mergeCells count="5">
    <mergeCell ref="A1:D1"/>
    <mergeCell ref="A2:D2"/>
    <mergeCell ref="A3:D3"/>
    <mergeCell ref="A4:E4"/>
    <mergeCell ref="A5:D5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2:F162"/>
  <sheetViews>
    <sheetView view="pageBreakPreview" zoomScaleSheetLayoutView="100" zoomScalePageLayoutView="0" workbookViewId="0" topLeftCell="A8">
      <selection activeCell="E11" sqref="E11"/>
    </sheetView>
  </sheetViews>
  <sheetFormatPr defaultColWidth="11.57421875" defaultRowHeight="15"/>
  <cols>
    <col min="1" max="1" width="50.140625" style="0" customWidth="1"/>
    <col min="2" max="2" width="15.421875" style="0" customWidth="1"/>
    <col min="3" max="3" width="14.140625" style="0" customWidth="1"/>
    <col min="4" max="5" width="14.57421875" style="120" customWidth="1"/>
    <col min="6" max="255" width="9.140625" style="0" customWidth="1"/>
  </cols>
  <sheetData>
    <row r="1" ht="2.25" customHeight="1"/>
    <row r="2" spans="1:5" ht="15">
      <c r="A2" s="251" t="s">
        <v>235</v>
      </c>
      <c r="B2" s="251"/>
      <c r="C2" s="251"/>
      <c r="D2" s="251"/>
      <c r="E2" s="251"/>
    </row>
    <row r="3" spans="1:5" ht="15">
      <c r="A3" s="251" t="s">
        <v>1</v>
      </c>
      <c r="B3" s="251"/>
      <c r="C3" s="251"/>
      <c r="D3" s="251"/>
      <c r="E3" s="251"/>
    </row>
    <row r="4" spans="1:5" ht="12.75" customHeight="1">
      <c r="A4" s="246" t="s">
        <v>73</v>
      </c>
      <c r="B4" s="246"/>
      <c r="C4" s="246"/>
      <c r="D4" s="246"/>
      <c r="E4" s="246"/>
    </row>
    <row r="5" spans="1:5" ht="15">
      <c r="A5" s="246" t="s">
        <v>3</v>
      </c>
      <c r="B5" s="246"/>
      <c r="C5" s="246"/>
      <c r="D5" s="246"/>
      <c r="E5" s="246"/>
    </row>
    <row r="6" spans="1:5" ht="12.75" customHeight="1">
      <c r="A6" s="192"/>
      <c r="B6" s="192"/>
      <c r="C6" s="192"/>
      <c r="D6" s="193"/>
      <c r="E6" s="193"/>
    </row>
    <row r="7" spans="1:5" ht="78" customHeight="1">
      <c r="A7" s="253" t="s">
        <v>236</v>
      </c>
      <c r="B7" s="253"/>
      <c r="C7" s="253"/>
      <c r="D7" s="253"/>
      <c r="E7" s="121"/>
    </row>
    <row r="9" spans="1:5" s="125" customFormat="1" ht="36.75" customHeight="1">
      <c r="A9" s="122" t="s">
        <v>164</v>
      </c>
      <c r="B9" s="84" t="s">
        <v>165</v>
      </c>
      <c r="C9" s="123" t="s">
        <v>166</v>
      </c>
      <c r="D9" s="124" t="s">
        <v>115</v>
      </c>
      <c r="E9" s="124" t="s">
        <v>237</v>
      </c>
    </row>
    <row r="10" spans="1:5" s="9" customFormat="1" ht="17.25" customHeight="1">
      <c r="A10" s="126" t="s">
        <v>167</v>
      </c>
      <c r="B10" s="127"/>
      <c r="C10" s="128"/>
      <c r="D10" s="129">
        <f>SUM(D11+D12+D18+D22+D29+D32+D36+D43+D48+D52+D57)</f>
        <v>12636.6</v>
      </c>
      <c r="E10" s="129">
        <v>12902.9</v>
      </c>
    </row>
    <row r="11" spans="1:5" s="9" customFormat="1" ht="45" customHeight="1">
      <c r="A11" s="130" t="s">
        <v>168</v>
      </c>
      <c r="B11" s="131" t="s">
        <v>169</v>
      </c>
      <c r="C11" s="132" t="s">
        <v>170</v>
      </c>
      <c r="D11" s="133">
        <v>21.9</v>
      </c>
      <c r="E11" s="133">
        <v>41</v>
      </c>
    </row>
    <row r="12" spans="1:5" s="73" customFormat="1" ht="16.5" customHeight="1">
      <c r="A12" s="134" t="s">
        <v>171</v>
      </c>
      <c r="B12" s="135"/>
      <c r="C12" s="135"/>
      <c r="D12" s="136">
        <f aca="true" t="shared" si="0" ref="D12:E14">D13</f>
        <v>309</v>
      </c>
      <c r="E12" s="136">
        <f t="shared" si="0"/>
        <v>319.4</v>
      </c>
    </row>
    <row r="13" spans="1:5" s="140" customFormat="1" ht="16.5" customHeight="1">
      <c r="A13" s="137" t="s">
        <v>135</v>
      </c>
      <c r="B13" s="138"/>
      <c r="C13" s="138"/>
      <c r="D13" s="139">
        <f t="shared" si="0"/>
        <v>309</v>
      </c>
      <c r="E13" s="139">
        <f t="shared" si="0"/>
        <v>319.4</v>
      </c>
    </row>
    <row r="14" spans="1:5" s="73" customFormat="1" ht="16.5" customHeight="1">
      <c r="A14" s="141" t="s">
        <v>172</v>
      </c>
      <c r="B14" s="142" t="s">
        <v>173</v>
      </c>
      <c r="C14" s="143"/>
      <c r="D14" s="144">
        <f t="shared" si="0"/>
        <v>309</v>
      </c>
      <c r="E14" s="144">
        <f t="shared" si="0"/>
        <v>319.4</v>
      </c>
    </row>
    <row r="15" spans="1:5" s="73" customFormat="1" ht="16.5" customHeight="1">
      <c r="A15" s="145" t="s">
        <v>174</v>
      </c>
      <c r="B15" s="142" t="s">
        <v>175</v>
      </c>
      <c r="C15" s="142"/>
      <c r="D15" s="146">
        <f>D16+D17</f>
        <v>309</v>
      </c>
      <c r="E15" s="146">
        <f>E16+E17</f>
        <v>319.4</v>
      </c>
    </row>
    <row r="16" spans="1:5" s="73" customFormat="1" ht="16.5" customHeight="1">
      <c r="A16" s="147" t="s">
        <v>176</v>
      </c>
      <c r="B16" s="142" t="s">
        <v>175</v>
      </c>
      <c r="C16" s="142" t="s">
        <v>177</v>
      </c>
      <c r="D16" s="146">
        <v>281.2</v>
      </c>
      <c r="E16" s="146">
        <v>296.9</v>
      </c>
    </row>
    <row r="17" spans="1:5" s="73" customFormat="1" ht="16.5" customHeight="1">
      <c r="A17" s="148" t="s">
        <v>178</v>
      </c>
      <c r="B17" s="142" t="s">
        <v>175</v>
      </c>
      <c r="C17" s="142" t="s">
        <v>179</v>
      </c>
      <c r="D17" s="146">
        <v>27.8</v>
      </c>
      <c r="E17" s="146">
        <v>22.5</v>
      </c>
    </row>
    <row r="18" spans="1:5" s="140" customFormat="1" ht="43.5" customHeight="1">
      <c r="A18" s="149" t="s">
        <v>126</v>
      </c>
      <c r="B18" s="150"/>
      <c r="C18" s="150"/>
      <c r="D18" s="151">
        <f>D19</f>
        <v>1176.9</v>
      </c>
      <c r="E18" s="151">
        <f>E19</f>
        <v>1224.1</v>
      </c>
    </row>
    <row r="19" spans="1:5" s="73" customFormat="1" ht="30" customHeight="1">
      <c r="A19" s="152" t="s">
        <v>180</v>
      </c>
      <c r="B19" s="142" t="s">
        <v>181</v>
      </c>
      <c r="C19" s="142"/>
      <c r="D19" s="146">
        <v>1176.9</v>
      </c>
      <c r="E19" s="146">
        <v>1224.1</v>
      </c>
    </row>
    <row r="20" spans="1:6" s="73" customFormat="1" ht="15">
      <c r="A20" s="147" t="s">
        <v>182</v>
      </c>
      <c r="B20" s="142" t="s">
        <v>183</v>
      </c>
      <c r="C20" s="142"/>
      <c r="D20" s="146">
        <v>1176.9</v>
      </c>
      <c r="E20" s="146">
        <v>1224.1</v>
      </c>
      <c r="F20" s="153"/>
    </row>
    <row r="21" spans="1:5" s="73" customFormat="1" ht="69.75" customHeight="1">
      <c r="A21" s="147" t="s">
        <v>176</v>
      </c>
      <c r="B21" s="142" t="s">
        <v>183</v>
      </c>
      <c r="C21" s="142" t="s">
        <v>177</v>
      </c>
      <c r="D21" s="146">
        <v>1176.9</v>
      </c>
      <c r="E21" s="146">
        <v>1224.1</v>
      </c>
    </row>
    <row r="22" spans="1:5" s="155" customFormat="1" ht="56.25" customHeight="1">
      <c r="A22" s="154" t="s">
        <v>184</v>
      </c>
      <c r="B22" s="150"/>
      <c r="C22" s="150"/>
      <c r="D22" s="151">
        <f>D23</f>
        <v>4684</v>
      </c>
      <c r="E22" s="151">
        <f>E23</f>
        <v>4855.7</v>
      </c>
    </row>
    <row r="23" spans="1:5" s="73" customFormat="1" ht="30">
      <c r="A23" s="148" t="s">
        <v>185</v>
      </c>
      <c r="B23" s="142" t="s">
        <v>186</v>
      </c>
      <c r="C23" s="142"/>
      <c r="D23" s="146">
        <f>D24</f>
        <v>4684</v>
      </c>
      <c r="E23" s="146">
        <f>E24</f>
        <v>4855.7</v>
      </c>
    </row>
    <row r="24" spans="1:5" s="73" customFormat="1" ht="30">
      <c r="A24" s="148" t="s">
        <v>187</v>
      </c>
      <c r="B24" s="142" t="s">
        <v>188</v>
      </c>
      <c r="C24" s="142"/>
      <c r="D24" s="146">
        <f>D25+D26+D28+D27</f>
        <v>4684</v>
      </c>
      <c r="E24" s="146">
        <f>E25+E26+E28+E27</f>
        <v>4855.7</v>
      </c>
    </row>
    <row r="25" spans="1:5" s="73" customFormat="1" ht="72.75" customHeight="1">
      <c r="A25" s="147" t="s">
        <v>176</v>
      </c>
      <c r="B25" s="142" t="s">
        <v>188</v>
      </c>
      <c r="C25" s="142" t="s">
        <v>177</v>
      </c>
      <c r="D25" s="146">
        <v>4274</v>
      </c>
      <c r="E25" s="146">
        <v>4445.7</v>
      </c>
    </row>
    <row r="26" spans="1:5" s="73" customFormat="1" ht="30">
      <c r="A26" s="148" t="s">
        <v>178</v>
      </c>
      <c r="B26" s="142" t="s">
        <v>188</v>
      </c>
      <c r="C26" s="142" t="s">
        <v>179</v>
      </c>
      <c r="D26" s="146">
        <v>298.6</v>
      </c>
      <c r="E26" s="146">
        <v>223</v>
      </c>
    </row>
    <row r="27" spans="1:5" s="73" customFormat="1" ht="18" customHeight="1">
      <c r="A27" s="156" t="s">
        <v>189</v>
      </c>
      <c r="B27" s="157" t="s">
        <v>188</v>
      </c>
      <c r="C27" s="142" t="s">
        <v>170</v>
      </c>
      <c r="D27" s="146">
        <v>79.4</v>
      </c>
      <c r="E27" s="146">
        <v>155</v>
      </c>
    </row>
    <row r="28" spans="1:5" s="73" customFormat="1" ht="18" customHeight="1">
      <c r="A28" s="158" t="s">
        <v>190</v>
      </c>
      <c r="B28" s="157" t="s">
        <v>188</v>
      </c>
      <c r="C28" s="142" t="s">
        <v>191</v>
      </c>
      <c r="D28" s="146">
        <v>32</v>
      </c>
      <c r="E28" s="146">
        <v>32</v>
      </c>
    </row>
    <row r="29" spans="1:5" s="140" customFormat="1" ht="27.75" customHeight="1">
      <c r="A29" s="152" t="s">
        <v>192</v>
      </c>
      <c r="B29" s="142" t="s">
        <v>193</v>
      </c>
      <c r="C29" s="142"/>
      <c r="D29" s="146">
        <f>D30</f>
        <v>33</v>
      </c>
      <c r="E29" s="146">
        <f>E30</f>
        <v>33</v>
      </c>
    </row>
    <row r="30" spans="1:5" s="73" customFormat="1" ht="25.5" customHeight="1">
      <c r="A30" s="152" t="s">
        <v>194</v>
      </c>
      <c r="B30" s="142" t="s">
        <v>195</v>
      </c>
      <c r="C30" s="159"/>
      <c r="D30" s="144">
        <f>D31</f>
        <v>33</v>
      </c>
      <c r="E30" s="144">
        <f>E31</f>
        <v>33</v>
      </c>
    </row>
    <row r="31" spans="1:5" s="73" customFormat="1" ht="26.25" customHeight="1">
      <c r="A31" s="160" t="s">
        <v>178</v>
      </c>
      <c r="B31" s="157" t="s">
        <v>195</v>
      </c>
      <c r="C31" s="157" t="s">
        <v>179</v>
      </c>
      <c r="D31" s="161">
        <v>33</v>
      </c>
      <c r="E31" s="161">
        <v>33</v>
      </c>
    </row>
    <row r="32" spans="1:5" s="73" customFormat="1" ht="18" customHeight="1">
      <c r="A32" s="165" t="s">
        <v>153</v>
      </c>
      <c r="B32" s="166"/>
      <c r="C32" s="166"/>
      <c r="D32" s="167">
        <v>56.7</v>
      </c>
      <c r="E32" s="167">
        <v>57.6</v>
      </c>
    </row>
    <row r="33" spans="1:5" s="73" customFormat="1" ht="18" customHeight="1">
      <c r="A33" s="165" t="s">
        <v>154</v>
      </c>
      <c r="B33" s="142" t="s">
        <v>200</v>
      </c>
      <c r="C33" s="166"/>
      <c r="D33" s="168"/>
      <c r="E33" s="168"/>
    </row>
    <row r="34" spans="1:5" s="73" customFormat="1" ht="28.5" customHeight="1">
      <c r="A34" s="169" t="s">
        <v>201</v>
      </c>
      <c r="B34" s="142" t="s">
        <v>200</v>
      </c>
      <c r="C34" s="166"/>
      <c r="D34" s="168">
        <f>SUM(D35)</f>
        <v>56.7</v>
      </c>
      <c r="E34" s="168">
        <f>SUM(E35)</f>
        <v>57.6</v>
      </c>
    </row>
    <row r="35" spans="1:5" s="73" customFormat="1" ht="33" customHeight="1">
      <c r="A35" s="170" t="s">
        <v>189</v>
      </c>
      <c r="B35" s="157" t="s">
        <v>200</v>
      </c>
      <c r="C35" s="142" t="s">
        <v>170</v>
      </c>
      <c r="D35" s="168">
        <v>56.7</v>
      </c>
      <c r="E35" s="168">
        <v>57.6</v>
      </c>
    </row>
    <row r="36" spans="1:5" s="73" customFormat="1" ht="18" customHeight="1">
      <c r="A36" s="172" t="s">
        <v>207</v>
      </c>
      <c r="B36" s="166"/>
      <c r="C36" s="166"/>
      <c r="D36" s="167">
        <f>SUM(D37)</f>
        <v>0</v>
      </c>
      <c r="E36" s="167">
        <f>SUM(E37)</f>
        <v>354.5</v>
      </c>
    </row>
    <row r="37" spans="1:5" s="73" customFormat="1" ht="18" customHeight="1">
      <c r="A37" s="173" t="s">
        <v>149</v>
      </c>
      <c r="B37" s="150"/>
      <c r="C37" s="150"/>
      <c r="D37" s="151">
        <f>D38</f>
        <v>0</v>
      </c>
      <c r="E37" s="151">
        <f>E38</f>
        <v>354.5</v>
      </c>
    </row>
    <row r="38" spans="1:5" s="73" customFormat="1" ht="18" customHeight="1">
      <c r="A38" s="174" t="s">
        <v>208</v>
      </c>
      <c r="B38" s="142" t="s">
        <v>209</v>
      </c>
      <c r="C38" s="142"/>
      <c r="D38" s="146">
        <f>SUM(D40:D41)</f>
        <v>0</v>
      </c>
      <c r="E38" s="146">
        <f>SUM(E40:E41)</f>
        <v>354.5</v>
      </c>
    </row>
    <row r="39" spans="1:5" s="73" customFormat="1" ht="18" customHeight="1">
      <c r="A39" s="174" t="s">
        <v>210</v>
      </c>
      <c r="B39" s="142" t="s">
        <v>211</v>
      </c>
      <c r="C39" s="142"/>
      <c r="D39" s="146">
        <f>D40</f>
        <v>0</v>
      </c>
      <c r="E39" s="146">
        <f>E40</f>
        <v>0</v>
      </c>
    </row>
    <row r="40" spans="1:5" s="73" customFormat="1" ht="27" customHeight="1">
      <c r="A40" s="148" t="s">
        <v>178</v>
      </c>
      <c r="B40" s="142" t="s">
        <v>211</v>
      </c>
      <c r="C40" s="142" t="s">
        <v>179</v>
      </c>
      <c r="D40" s="146">
        <v>0</v>
      </c>
      <c r="E40" s="146">
        <v>0</v>
      </c>
    </row>
    <row r="41" spans="1:5" s="73" customFormat="1" ht="18" customHeight="1">
      <c r="A41" s="174" t="s">
        <v>212</v>
      </c>
      <c r="B41" s="142" t="s">
        <v>213</v>
      </c>
      <c r="C41" s="142"/>
      <c r="D41" s="146">
        <f>D42</f>
        <v>0</v>
      </c>
      <c r="E41" s="146">
        <f>E42</f>
        <v>354.5</v>
      </c>
    </row>
    <row r="42" spans="1:5" s="73" customFormat="1" ht="33" customHeight="1">
      <c r="A42" s="148" t="s">
        <v>178</v>
      </c>
      <c r="B42" s="142" t="s">
        <v>213</v>
      </c>
      <c r="C42" s="142" t="s">
        <v>179</v>
      </c>
      <c r="D42" s="146">
        <v>0</v>
      </c>
      <c r="E42" s="146">
        <v>354.5</v>
      </c>
    </row>
    <row r="43" spans="1:5" s="73" customFormat="1" ht="18.75" customHeight="1">
      <c r="A43" s="134" t="s">
        <v>142</v>
      </c>
      <c r="B43" s="135"/>
      <c r="C43" s="135"/>
      <c r="D43" s="136">
        <f>SUM(D44)</f>
        <v>5030.8</v>
      </c>
      <c r="E43" s="136">
        <f>SUM(E44)</f>
        <v>5030.8</v>
      </c>
    </row>
    <row r="44" spans="1:5" s="73" customFormat="1" ht="21.75" customHeight="1">
      <c r="A44" s="154" t="s">
        <v>143</v>
      </c>
      <c r="B44" s="138"/>
      <c r="C44" s="138"/>
      <c r="D44" s="139">
        <f aca="true" t="shared" si="1" ref="D44:E46">D45</f>
        <v>5030.8</v>
      </c>
      <c r="E44" s="139">
        <f t="shared" si="1"/>
        <v>5030.8</v>
      </c>
    </row>
    <row r="45" spans="1:5" s="73" customFormat="1" ht="21.75" customHeight="1">
      <c r="A45" s="175" t="s">
        <v>208</v>
      </c>
      <c r="B45" s="142" t="s">
        <v>209</v>
      </c>
      <c r="C45" s="143"/>
      <c r="D45" s="144">
        <f t="shared" si="1"/>
        <v>5030.8</v>
      </c>
      <c r="E45" s="144">
        <f t="shared" si="1"/>
        <v>5030.8</v>
      </c>
    </row>
    <row r="46" spans="1:5" s="73" customFormat="1" ht="33" customHeight="1">
      <c r="A46" s="147" t="s">
        <v>214</v>
      </c>
      <c r="B46" s="142" t="s">
        <v>215</v>
      </c>
      <c r="C46" s="142"/>
      <c r="D46" s="146">
        <f t="shared" si="1"/>
        <v>5030.8</v>
      </c>
      <c r="E46" s="146">
        <f t="shared" si="1"/>
        <v>5030.8</v>
      </c>
    </row>
    <row r="47" spans="1:5" s="73" customFormat="1" ht="33" customHeight="1">
      <c r="A47" s="148" t="s">
        <v>178</v>
      </c>
      <c r="B47" s="142" t="s">
        <v>215</v>
      </c>
      <c r="C47" s="142" t="s">
        <v>179</v>
      </c>
      <c r="D47" s="146">
        <v>5030.8</v>
      </c>
      <c r="E47" s="146">
        <v>5030.8</v>
      </c>
    </row>
    <row r="48" spans="1:5" s="73" customFormat="1" ht="33" customHeight="1">
      <c r="A48" s="176" t="s">
        <v>150</v>
      </c>
      <c r="B48" s="177"/>
      <c r="C48" s="177"/>
      <c r="D48" s="178">
        <f aca="true" t="shared" si="2" ref="D48:E50">D49</f>
        <v>334.2</v>
      </c>
      <c r="E48" s="178">
        <f t="shared" si="2"/>
        <v>0</v>
      </c>
    </row>
    <row r="49" spans="1:5" s="73" customFormat="1" ht="16.5" customHeight="1">
      <c r="A49" s="77" t="s">
        <v>152</v>
      </c>
      <c r="B49" s="150"/>
      <c r="C49" s="150"/>
      <c r="D49" s="151">
        <f t="shared" si="2"/>
        <v>334.2</v>
      </c>
      <c r="E49" s="151">
        <f t="shared" si="2"/>
        <v>0</v>
      </c>
    </row>
    <row r="50" spans="1:5" s="73" customFormat="1" ht="33" customHeight="1">
      <c r="A50" s="179" t="s">
        <v>216</v>
      </c>
      <c r="B50" s="142" t="s">
        <v>217</v>
      </c>
      <c r="C50" s="142"/>
      <c r="D50" s="146">
        <f t="shared" si="2"/>
        <v>334.2</v>
      </c>
      <c r="E50" s="146">
        <f t="shared" si="2"/>
        <v>0</v>
      </c>
    </row>
    <row r="51" spans="1:5" s="73" customFormat="1" ht="33" customHeight="1">
      <c r="A51" s="148" t="s">
        <v>178</v>
      </c>
      <c r="B51" s="142" t="s">
        <v>217</v>
      </c>
      <c r="C51" s="142" t="s">
        <v>179</v>
      </c>
      <c r="D51" s="146">
        <v>334.2</v>
      </c>
      <c r="E51" s="146">
        <v>0</v>
      </c>
    </row>
    <row r="52" spans="1:5" s="140" customFormat="1" ht="15.75" customHeight="1">
      <c r="A52" s="180" t="s">
        <v>219</v>
      </c>
      <c r="B52" s="138"/>
      <c r="C52" s="150"/>
      <c r="D52" s="151">
        <v>682.7</v>
      </c>
      <c r="E52" s="151">
        <v>359.2</v>
      </c>
    </row>
    <row r="53" spans="1:5" s="9" customFormat="1" ht="15">
      <c r="A53" s="152" t="s">
        <v>208</v>
      </c>
      <c r="B53" s="142" t="s">
        <v>209</v>
      </c>
      <c r="C53" s="142"/>
      <c r="D53" s="146">
        <v>682.7</v>
      </c>
      <c r="E53" s="146">
        <v>359.2</v>
      </c>
    </row>
    <row r="54" spans="1:5" s="9" customFormat="1" ht="32.25" customHeight="1">
      <c r="A54" s="152" t="s">
        <v>216</v>
      </c>
      <c r="B54" s="142" t="s">
        <v>217</v>
      </c>
      <c r="C54" s="142"/>
      <c r="D54" s="146">
        <v>682.7</v>
      </c>
      <c r="E54" s="146">
        <v>359.2</v>
      </c>
    </row>
    <row r="55" spans="1:5" s="9" customFormat="1" ht="30">
      <c r="A55" s="148" t="s">
        <v>178</v>
      </c>
      <c r="B55" s="142" t="s">
        <v>217</v>
      </c>
      <c r="C55" s="142" t="s">
        <v>179</v>
      </c>
      <c r="D55" s="146">
        <v>682.7</v>
      </c>
      <c r="E55" s="146">
        <v>359.2</v>
      </c>
    </row>
    <row r="56" spans="1:5" s="9" customFormat="1" ht="15">
      <c r="A56" s="147" t="s">
        <v>190</v>
      </c>
      <c r="B56" s="142" t="s">
        <v>217</v>
      </c>
      <c r="C56" s="142" t="s">
        <v>191</v>
      </c>
      <c r="D56" s="144">
        <v>0</v>
      </c>
      <c r="E56" s="144">
        <v>0</v>
      </c>
    </row>
    <row r="57" spans="1:5" s="197" customFormat="1" ht="39">
      <c r="A57" s="194" t="s">
        <v>160</v>
      </c>
      <c r="B57" s="195" t="s">
        <v>238</v>
      </c>
      <c r="C57" s="195" t="s">
        <v>239</v>
      </c>
      <c r="D57" s="196">
        <v>307.4</v>
      </c>
      <c r="E57" s="196">
        <v>627.5</v>
      </c>
    </row>
    <row r="58" spans="1:5" s="73" customFormat="1" ht="15">
      <c r="A58" s="190"/>
      <c r="B58" s="190"/>
      <c r="C58" s="190"/>
      <c r="D58" s="191"/>
      <c r="E58" s="191"/>
    </row>
    <row r="59" spans="1:5" s="73" customFormat="1" ht="15">
      <c r="A59" s="190"/>
      <c r="B59" s="190"/>
      <c r="C59" s="190"/>
      <c r="D59" s="191"/>
      <c r="E59" s="191"/>
    </row>
    <row r="60" spans="1:5" s="73" customFormat="1" ht="15">
      <c r="A60" s="190"/>
      <c r="B60" s="190"/>
      <c r="C60" s="190"/>
      <c r="D60" s="191"/>
      <c r="E60" s="191"/>
    </row>
    <row r="61" spans="1:5" s="73" customFormat="1" ht="15">
      <c r="A61" s="190"/>
      <c r="B61" s="190"/>
      <c r="C61" s="190"/>
      <c r="D61" s="191"/>
      <c r="E61" s="191"/>
    </row>
    <row r="62" spans="1:5" s="73" customFormat="1" ht="15">
      <c r="A62" s="190"/>
      <c r="B62" s="190"/>
      <c r="C62" s="190"/>
      <c r="D62" s="191"/>
      <c r="E62" s="191"/>
    </row>
    <row r="63" spans="1:5" s="73" customFormat="1" ht="15">
      <c r="A63" s="190"/>
      <c r="B63" s="190"/>
      <c r="C63" s="190"/>
      <c r="D63" s="191"/>
      <c r="E63" s="191"/>
    </row>
    <row r="64" spans="1:5" s="73" customFormat="1" ht="15">
      <c r="A64" s="190"/>
      <c r="B64" s="190"/>
      <c r="C64" s="190"/>
      <c r="D64" s="191"/>
      <c r="E64" s="191"/>
    </row>
    <row r="65" spans="1:5" s="73" customFormat="1" ht="15">
      <c r="A65" s="190"/>
      <c r="B65" s="190"/>
      <c r="C65" s="190"/>
      <c r="D65" s="191"/>
      <c r="E65" s="191"/>
    </row>
    <row r="66" spans="1:5" s="73" customFormat="1" ht="15">
      <c r="A66" s="190"/>
      <c r="B66" s="190"/>
      <c r="C66" s="190"/>
      <c r="D66" s="191"/>
      <c r="E66" s="191"/>
    </row>
    <row r="67" spans="1:5" s="73" customFormat="1" ht="15">
      <c r="A67" s="190"/>
      <c r="B67" s="190"/>
      <c r="C67" s="190"/>
      <c r="D67" s="191"/>
      <c r="E67" s="191"/>
    </row>
    <row r="68" spans="1:5" s="73" customFormat="1" ht="15">
      <c r="A68" s="190"/>
      <c r="B68" s="190"/>
      <c r="C68" s="190"/>
      <c r="D68" s="191"/>
      <c r="E68" s="191"/>
    </row>
    <row r="69" spans="1:5" s="73" customFormat="1" ht="15">
      <c r="A69" s="190"/>
      <c r="B69" s="190"/>
      <c r="C69" s="190"/>
      <c r="D69" s="191"/>
      <c r="E69" s="191"/>
    </row>
    <row r="70" spans="1:5" s="73" customFormat="1" ht="15">
      <c r="A70" s="190"/>
      <c r="B70" s="190"/>
      <c r="C70" s="190"/>
      <c r="D70" s="191"/>
      <c r="E70" s="191"/>
    </row>
    <row r="71" spans="1:5" s="73" customFormat="1" ht="15">
      <c r="A71" s="190"/>
      <c r="B71" s="190"/>
      <c r="C71" s="190"/>
      <c r="D71" s="191"/>
      <c r="E71" s="191"/>
    </row>
    <row r="72" spans="1:5" s="73" customFormat="1" ht="15">
      <c r="A72" s="190"/>
      <c r="B72" s="190"/>
      <c r="C72" s="190"/>
      <c r="D72" s="191"/>
      <c r="E72" s="191"/>
    </row>
    <row r="73" spans="1:5" s="73" customFormat="1" ht="15">
      <c r="A73" s="190"/>
      <c r="B73" s="190"/>
      <c r="C73" s="190"/>
      <c r="D73" s="191"/>
      <c r="E73" s="191"/>
    </row>
    <row r="74" spans="1:5" s="73" customFormat="1" ht="15">
      <c r="A74" s="190"/>
      <c r="B74" s="190"/>
      <c r="C74" s="190"/>
      <c r="D74" s="191"/>
      <c r="E74" s="191"/>
    </row>
    <row r="75" spans="1:5" s="73" customFormat="1" ht="15">
      <c r="A75" s="190"/>
      <c r="B75" s="190"/>
      <c r="C75" s="190"/>
      <c r="D75" s="191"/>
      <c r="E75" s="191"/>
    </row>
    <row r="76" spans="1:5" s="73" customFormat="1" ht="15">
      <c r="A76" s="190"/>
      <c r="B76" s="190"/>
      <c r="C76" s="190"/>
      <c r="D76" s="191"/>
      <c r="E76" s="191"/>
    </row>
    <row r="77" spans="1:5" s="73" customFormat="1" ht="15">
      <c r="A77" s="190"/>
      <c r="B77" s="190"/>
      <c r="C77" s="190"/>
      <c r="D77" s="191"/>
      <c r="E77" s="191"/>
    </row>
    <row r="78" spans="1:5" s="73" customFormat="1" ht="15">
      <c r="A78" s="190"/>
      <c r="B78" s="190"/>
      <c r="C78" s="190"/>
      <c r="D78" s="191"/>
      <c r="E78" s="191"/>
    </row>
    <row r="79" spans="1:5" s="73" customFormat="1" ht="15">
      <c r="A79" s="190"/>
      <c r="B79" s="190"/>
      <c r="C79" s="190"/>
      <c r="D79" s="191"/>
      <c r="E79" s="191"/>
    </row>
    <row r="80" spans="1:5" s="73" customFormat="1" ht="15">
      <c r="A80" s="190"/>
      <c r="B80" s="190"/>
      <c r="C80" s="190"/>
      <c r="D80" s="191"/>
      <c r="E80" s="191"/>
    </row>
    <row r="81" spans="1:5" s="73" customFormat="1" ht="15">
      <c r="A81" s="190"/>
      <c r="B81" s="190"/>
      <c r="C81" s="190"/>
      <c r="D81" s="191"/>
      <c r="E81" s="191"/>
    </row>
    <row r="82" spans="1:5" s="73" customFormat="1" ht="15">
      <c r="A82" s="190"/>
      <c r="B82" s="190"/>
      <c r="C82" s="190"/>
      <c r="D82" s="191"/>
      <c r="E82" s="191"/>
    </row>
    <row r="83" spans="1:5" s="73" customFormat="1" ht="15">
      <c r="A83" s="190"/>
      <c r="B83" s="190"/>
      <c r="C83" s="190"/>
      <c r="D83" s="191"/>
      <c r="E83" s="191"/>
    </row>
    <row r="84" spans="1:5" s="73" customFormat="1" ht="15">
      <c r="A84" s="190"/>
      <c r="B84" s="190"/>
      <c r="C84" s="190"/>
      <c r="D84" s="191"/>
      <c r="E84" s="191"/>
    </row>
    <row r="85" spans="1:5" s="73" customFormat="1" ht="15">
      <c r="A85" s="190"/>
      <c r="B85" s="190"/>
      <c r="C85" s="190"/>
      <c r="D85" s="191"/>
      <c r="E85" s="191"/>
    </row>
    <row r="86" spans="1:5" s="73" customFormat="1" ht="15">
      <c r="A86" s="190"/>
      <c r="B86" s="190"/>
      <c r="C86" s="190"/>
      <c r="D86" s="191"/>
      <c r="E86" s="191"/>
    </row>
    <row r="87" spans="1:5" s="73" customFormat="1" ht="15">
      <c r="A87" s="190"/>
      <c r="B87" s="190"/>
      <c r="C87" s="190"/>
      <c r="D87" s="191"/>
      <c r="E87" s="191"/>
    </row>
    <row r="88" spans="1:5" s="73" customFormat="1" ht="15">
      <c r="A88" s="190"/>
      <c r="B88" s="190"/>
      <c r="C88" s="190"/>
      <c r="D88" s="191"/>
      <c r="E88" s="191"/>
    </row>
    <row r="89" spans="1:5" s="73" customFormat="1" ht="15">
      <c r="A89" s="190"/>
      <c r="B89" s="190"/>
      <c r="C89" s="190"/>
      <c r="D89" s="191"/>
      <c r="E89" s="191"/>
    </row>
    <row r="90" spans="1:5" s="73" customFormat="1" ht="15">
      <c r="A90" s="190"/>
      <c r="B90" s="190"/>
      <c r="C90" s="190"/>
      <c r="D90" s="191"/>
      <c r="E90" s="191"/>
    </row>
    <row r="91" spans="1:5" s="73" customFormat="1" ht="15">
      <c r="A91" s="190"/>
      <c r="B91" s="190"/>
      <c r="C91" s="190"/>
      <c r="D91" s="191"/>
      <c r="E91" s="191"/>
    </row>
    <row r="92" spans="1:5" s="73" customFormat="1" ht="15">
      <c r="A92" s="190"/>
      <c r="B92" s="190"/>
      <c r="C92" s="190"/>
      <c r="D92" s="191"/>
      <c r="E92" s="191"/>
    </row>
    <row r="93" spans="1:5" s="73" customFormat="1" ht="15">
      <c r="A93" s="190"/>
      <c r="B93" s="190"/>
      <c r="C93" s="190"/>
      <c r="D93" s="191"/>
      <c r="E93" s="191"/>
    </row>
    <row r="94" spans="1:5" s="73" customFormat="1" ht="15">
      <c r="A94" s="190"/>
      <c r="B94" s="190"/>
      <c r="C94" s="190"/>
      <c r="D94" s="191"/>
      <c r="E94" s="191"/>
    </row>
    <row r="95" spans="1:5" s="73" customFormat="1" ht="15">
      <c r="A95" s="190"/>
      <c r="B95" s="190"/>
      <c r="C95" s="190"/>
      <c r="D95" s="191"/>
      <c r="E95" s="191"/>
    </row>
    <row r="96" spans="1:5" s="73" customFormat="1" ht="15">
      <c r="A96" s="190"/>
      <c r="B96" s="190"/>
      <c r="C96" s="190"/>
      <c r="D96" s="191"/>
      <c r="E96" s="191"/>
    </row>
    <row r="97" spans="1:5" s="73" customFormat="1" ht="15">
      <c r="A97" s="190"/>
      <c r="B97" s="190"/>
      <c r="C97" s="190"/>
      <c r="D97" s="191"/>
      <c r="E97" s="191"/>
    </row>
    <row r="98" spans="1:5" s="73" customFormat="1" ht="15">
      <c r="A98" s="190"/>
      <c r="B98" s="190"/>
      <c r="C98" s="190"/>
      <c r="D98" s="191"/>
      <c r="E98" s="191"/>
    </row>
    <row r="99" spans="4:5" s="73" customFormat="1" ht="15">
      <c r="D99" s="153"/>
      <c r="E99" s="153"/>
    </row>
    <row r="100" spans="4:5" s="73" customFormat="1" ht="15">
      <c r="D100" s="153"/>
      <c r="E100" s="153"/>
    </row>
    <row r="101" spans="4:5" s="73" customFormat="1" ht="15">
      <c r="D101" s="153"/>
      <c r="E101" s="153"/>
    </row>
    <row r="102" spans="4:5" s="73" customFormat="1" ht="15">
      <c r="D102" s="153"/>
      <c r="E102" s="153"/>
    </row>
    <row r="103" spans="4:5" s="73" customFormat="1" ht="15">
      <c r="D103" s="153"/>
      <c r="E103" s="153"/>
    </row>
    <row r="104" spans="4:5" s="73" customFormat="1" ht="15">
      <c r="D104" s="153"/>
      <c r="E104" s="153"/>
    </row>
    <row r="105" spans="4:5" s="73" customFormat="1" ht="15">
      <c r="D105" s="153"/>
      <c r="E105" s="153"/>
    </row>
    <row r="106" spans="4:5" s="73" customFormat="1" ht="15">
      <c r="D106" s="153"/>
      <c r="E106" s="153"/>
    </row>
    <row r="107" spans="4:5" s="73" customFormat="1" ht="15">
      <c r="D107" s="153"/>
      <c r="E107" s="153"/>
    </row>
    <row r="108" spans="4:5" s="73" customFormat="1" ht="15">
      <c r="D108" s="153"/>
      <c r="E108" s="153"/>
    </row>
    <row r="109" spans="4:5" s="73" customFormat="1" ht="15">
      <c r="D109" s="153"/>
      <c r="E109" s="153"/>
    </row>
    <row r="110" spans="4:5" s="73" customFormat="1" ht="15">
      <c r="D110" s="153"/>
      <c r="E110" s="153"/>
    </row>
    <row r="111" spans="4:5" s="73" customFormat="1" ht="15">
      <c r="D111" s="153"/>
      <c r="E111" s="153"/>
    </row>
    <row r="112" spans="4:5" s="73" customFormat="1" ht="15">
      <c r="D112" s="153"/>
      <c r="E112" s="153"/>
    </row>
    <row r="113" spans="4:5" s="73" customFormat="1" ht="15">
      <c r="D113" s="153"/>
      <c r="E113" s="153"/>
    </row>
    <row r="114" spans="4:5" s="73" customFormat="1" ht="15">
      <c r="D114" s="153"/>
      <c r="E114" s="153"/>
    </row>
    <row r="115" spans="4:5" s="73" customFormat="1" ht="15">
      <c r="D115" s="153"/>
      <c r="E115" s="153"/>
    </row>
    <row r="116" spans="4:5" s="73" customFormat="1" ht="15">
      <c r="D116" s="153"/>
      <c r="E116" s="153"/>
    </row>
    <row r="117" spans="4:5" s="73" customFormat="1" ht="15">
      <c r="D117" s="153"/>
      <c r="E117" s="153"/>
    </row>
    <row r="118" spans="4:5" s="73" customFormat="1" ht="15">
      <c r="D118" s="153"/>
      <c r="E118" s="153"/>
    </row>
    <row r="119" spans="4:5" s="73" customFormat="1" ht="15">
      <c r="D119" s="153"/>
      <c r="E119" s="153"/>
    </row>
    <row r="120" spans="4:5" s="73" customFormat="1" ht="15">
      <c r="D120" s="153"/>
      <c r="E120" s="153"/>
    </row>
    <row r="121" spans="4:5" s="73" customFormat="1" ht="15">
      <c r="D121" s="153"/>
      <c r="E121" s="153"/>
    </row>
    <row r="122" spans="4:5" s="73" customFormat="1" ht="15">
      <c r="D122" s="153"/>
      <c r="E122" s="153"/>
    </row>
    <row r="123" spans="4:5" s="73" customFormat="1" ht="15">
      <c r="D123" s="153"/>
      <c r="E123" s="153"/>
    </row>
    <row r="124" spans="4:5" s="73" customFormat="1" ht="15">
      <c r="D124" s="153"/>
      <c r="E124" s="153"/>
    </row>
    <row r="125" spans="4:5" s="73" customFormat="1" ht="15">
      <c r="D125" s="153"/>
      <c r="E125" s="153"/>
    </row>
    <row r="126" spans="4:5" s="73" customFormat="1" ht="15">
      <c r="D126" s="153"/>
      <c r="E126" s="153"/>
    </row>
    <row r="127" spans="4:5" s="73" customFormat="1" ht="15">
      <c r="D127" s="153"/>
      <c r="E127" s="153"/>
    </row>
    <row r="128" spans="4:5" s="73" customFormat="1" ht="15">
      <c r="D128" s="153"/>
      <c r="E128" s="153"/>
    </row>
    <row r="129" spans="4:5" s="73" customFormat="1" ht="15">
      <c r="D129" s="153"/>
      <c r="E129" s="153"/>
    </row>
    <row r="130" spans="4:5" s="73" customFormat="1" ht="15">
      <c r="D130" s="153"/>
      <c r="E130" s="153"/>
    </row>
    <row r="131" spans="4:5" s="73" customFormat="1" ht="15">
      <c r="D131" s="153"/>
      <c r="E131" s="153"/>
    </row>
    <row r="132" spans="4:5" s="73" customFormat="1" ht="15">
      <c r="D132" s="153"/>
      <c r="E132" s="153"/>
    </row>
    <row r="133" spans="4:5" s="73" customFormat="1" ht="15">
      <c r="D133" s="153"/>
      <c r="E133" s="153"/>
    </row>
    <row r="134" spans="4:5" s="73" customFormat="1" ht="15">
      <c r="D134" s="153"/>
      <c r="E134" s="153"/>
    </row>
    <row r="135" spans="4:5" s="73" customFormat="1" ht="15">
      <c r="D135" s="153"/>
      <c r="E135" s="153"/>
    </row>
    <row r="136" spans="4:5" s="73" customFormat="1" ht="15">
      <c r="D136" s="153"/>
      <c r="E136" s="153"/>
    </row>
    <row r="137" spans="4:5" s="73" customFormat="1" ht="15">
      <c r="D137" s="153"/>
      <c r="E137" s="153"/>
    </row>
    <row r="138" spans="4:5" s="73" customFormat="1" ht="15">
      <c r="D138" s="153"/>
      <c r="E138" s="153"/>
    </row>
    <row r="139" spans="4:5" s="73" customFormat="1" ht="15">
      <c r="D139" s="153"/>
      <c r="E139" s="153"/>
    </row>
    <row r="140" spans="4:5" s="73" customFormat="1" ht="15">
      <c r="D140" s="153"/>
      <c r="E140" s="153"/>
    </row>
    <row r="141" spans="4:5" s="73" customFormat="1" ht="15">
      <c r="D141" s="153"/>
      <c r="E141" s="153"/>
    </row>
    <row r="142" spans="4:5" s="73" customFormat="1" ht="15">
      <c r="D142" s="153"/>
      <c r="E142" s="153"/>
    </row>
    <row r="143" spans="4:5" s="73" customFormat="1" ht="15">
      <c r="D143" s="153"/>
      <c r="E143" s="153"/>
    </row>
    <row r="144" spans="4:5" s="73" customFormat="1" ht="15">
      <c r="D144" s="153"/>
      <c r="E144" s="153"/>
    </row>
    <row r="145" spans="4:5" s="73" customFormat="1" ht="15">
      <c r="D145" s="153"/>
      <c r="E145" s="153"/>
    </row>
    <row r="146" spans="4:5" s="73" customFormat="1" ht="15">
      <c r="D146" s="153"/>
      <c r="E146" s="153"/>
    </row>
    <row r="147" spans="4:5" s="73" customFormat="1" ht="15">
      <c r="D147" s="153"/>
      <c r="E147" s="153"/>
    </row>
    <row r="148" spans="4:5" s="73" customFormat="1" ht="15">
      <c r="D148" s="153"/>
      <c r="E148" s="153"/>
    </row>
    <row r="149" spans="4:5" s="73" customFormat="1" ht="15">
      <c r="D149" s="153"/>
      <c r="E149" s="153"/>
    </row>
    <row r="150" spans="4:5" s="73" customFormat="1" ht="15">
      <c r="D150" s="153"/>
      <c r="E150" s="153"/>
    </row>
    <row r="151" spans="4:5" s="73" customFormat="1" ht="15">
      <c r="D151" s="153"/>
      <c r="E151" s="153"/>
    </row>
    <row r="152" spans="4:5" s="73" customFormat="1" ht="15">
      <c r="D152" s="153"/>
      <c r="E152" s="153"/>
    </row>
    <row r="153" spans="4:5" s="73" customFormat="1" ht="15">
      <c r="D153" s="153"/>
      <c r="E153" s="153"/>
    </row>
    <row r="154" spans="4:5" s="73" customFormat="1" ht="15">
      <c r="D154" s="153"/>
      <c r="E154" s="153"/>
    </row>
    <row r="155" spans="4:5" s="73" customFormat="1" ht="15">
      <c r="D155" s="153"/>
      <c r="E155" s="153"/>
    </row>
    <row r="156" spans="4:5" s="73" customFormat="1" ht="15">
      <c r="D156" s="153"/>
      <c r="E156" s="153"/>
    </row>
    <row r="157" spans="4:5" s="73" customFormat="1" ht="15">
      <c r="D157" s="153"/>
      <c r="E157" s="153"/>
    </row>
    <row r="158" spans="4:5" s="73" customFormat="1" ht="15">
      <c r="D158" s="153"/>
      <c r="E158" s="153"/>
    </row>
    <row r="159" spans="4:5" s="73" customFormat="1" ht="15">
      <c r="D159" s="153"/>
      <c r="E159" s="153"/>
    </row>
    <row r="160" spans="4:5" s="73" customFormat="1" ht="15">
      <c r="D160" s="153"/>
      <c r="E160" s="153"/>
    </row>
    <row r="161" spans="4:5" s="73" customFormat="1" ht="15">
      <c r="D161" s="153"/>
      <c r="E161" s="153"/>
    </row>
    <row r="162" spans="4:5" s="73" customFormat="1" ht="15">
      <c r="D162" s="153"/>
      <c r="E162" s="153"/>
    </row>
  </sheetData>
  <sheetProtection selectLockedCells="1" selectUnlockedCells="1"/>
  <mergeCells count="5">
    <mergeCell ref="A2:E2"/>
    <mergeCell ref="A3:E3"/>
    <mergeCell ref="A4:E4"/>
    <mergeCell ref="A5:E5"/>
    <mergeCell ref="A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G80"/>
  <sheetViews>
    <sheetView view="pageBreakPreview" zoomScaleSheetLayoutView="100" zoomScalePageLayoutView="0" workbookViewId="0" topLeftCell="A64">
      <selection activeCell="G81" sqref="G81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00390625" style="120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251" t="s">
        <v>240</v>
      </c>
      <c r="B2" s="251"/>
      <c r="C2" s="251"/>
      <c r="D2" s="251"/>
      <c r="E2" s="251"/>
      <c r="F2" s="251"/>
      <c r="G2" s="251"/>
    </row>
    <row r="3" spans="1:7" ht="15">
      <c r="A3" s="251" t="s">
        <v>1</v>
      </c>
      <c r="B3" s="251"/>
      <c r="C3" s="251"/>
      <c r="D3" s="251"/>
      <c r="E3" s="251"/>
      <c r="F3" s="251"/>
      <c r="G3" s="251"/>
    </row>
    <row r="4" spans="1:7" ht="12.75" customHeight="1">
      <c r="A4" s="246" t="s">
        <v>73</v>
      </c>
      <c r="B4" s="246"/>
      <c r="C4" s="246"/>
      <c r="D4" s="246"/>
      <c r="E4" s="246"/>
      <c r="F4" s="246"/>
      <c r="G4" s="246"/>
    </row>
    <row r="5" spans="1:7" ht="15">
      <c r="A5" s="246" t="s">
        <v>3</v>
      </c>
      <c r="B5" s="246"/>
      <c r="C5" s="246"/>
      <c r="D5" s="246"/>
      <c r="E5" s="246"/>
      <c r="F5" s="246"/>
      <c r="G5" s="246"/>
    </row>
    <row r="6" spans="1:7" ht="72.75" customHeight="1">
      <c r="A6" s="253" t="s">
        <v>241</v>
      </c>
      <c r="B6" s="253"/>
      <c r="C6" s="253"/>
      <c r="D6" s="253"/>
      <c r="E6" s="253"/>
      <c r="F6" s="253"/>
      <c r="G6" s="253"/>
    </row>
    <row r="8" spans="1:7" s="125" customFormat="1" ht="75">
      <c r="A8" s="198" t="s">
        <v>164</v>
      </c>
      <c r="B8" s="84" t="s">
        <v>242</v>
      </c>
      <c r="C8" s="122" t="s">
        <v>243</v>
      </c>
      <c r="D8" s="122" t="s">
        <v>244</v>
      </c>
      <c r="E8" s="84" t="s">
        <v>165</v>
      </c>
      <c r="F8" s="84" t="s">
        <v>245</v>
      </c>
      <c r="G8" s="124" t="s">
        <v>121</v>
      </c>
    </row>
    <row r="9" spans="1:7" ht="36.75" customHeight="1">
      <c r="A9" s="199" t="s">
        <v>246</v>
      </c>
      <c r="B9" s="200" t="s">
        <v>247</v>
      </c>
      <c r="C9" s="201"/>
      <c r="D9" s="202"/>
      <c r="E9" s="202"/>
      <c r="F9" s="202"/>
      <c r="G9" s="203"/>
    </row>
    <row r="10" spans="1:7" ht="16.5" customHeight="1">
      <c r="A10" s="134" t="s">
        <v>248</v>
      </c>
      <c r="B10" s="204" t="s">
        <v>247</v>
      </c>
      <c r="C10" s="166" t="s">
        <v>124</v>
      </c>
      <c r="D10" s="166"/>
      <c r="E10" s="166"/>
      <c r="F10" s="166"/>
      <c r="G10" s="167">
        <f>SUM(G11+G15+G22+G26)</f>
        <v>6963.1</v>
      </c>
    </row>
    <row r="11" spans="1:7" ht="45">
      <c r="A11" s="149" t="s">
        <v>126</v>
      </c>
      <c r="B11" s="204" t="s">
        <v>247</v>
      </c>
      <c r="C11" s="150" t="s">
        <v>124</v>
      </c>
      <c r="D11" s="150" t="s">
        <v>127</v>
      </c>
      <c r="E11" s="150"/>
      <c r="F11" s="150"/>
      <c r="G11" s="151">
        <f>G12</f>
        <v>1115</v>
      </c>
    </row>
    <row r="12" spans="1:7" ht="34.5" customHeight="1">
      <c r="A12" s="152" t="s">
        <v>180</v>
      </c>
      <c r="B12" s="204" t="s">
        <v>247</v>
      </c>
      <c r="C12" s="142" t="s">
        <v>124</v>
      </c>
      <c r="D12" s="142" t="s">
        <v>127</v>
      </c>
      <c r="E12" s="142" t="s">
        <v>181</v>
      </c>
      <c r="F12" s="142"/>
      <c r="G12" s="146">
        <f>G13</f>
        <v>1115</v>
      </c>
    </row>
    <row r="13" spans="1:7" ht="15">
      <c r="A13" s="147" t="s">
        <v>182</v>
      </c>
      <c r="B13" s="204" t="s">
        <v>247</v>
      </c>
      <c r="C13" s="142" t="s">
        <v>124</v>
      </c>
      <c r="D13" s="142" t="s">
        <v>127</v>
      </c>
      <c r="E13" s="142" t="s">
        <v>183</v>
      </c>
      <c r="F13" s="142"/>
      <c r="G13" s="146">
        <f>G14</f>
        <v>1115</v>
      </c>
    </row>
    <row r="14" spans="1:7" ht="74.25" customHeight="1">
      <c r="A14" s="147" t="s">
        <v>176</v>
      </c>
      <c r="B14" s="204" t="s">
        <v>247</v>
      </c>
      <c r="C14" s="142" t="s">
        <v>124</v>
      </c>
      <c r="D14" s="142" t="s">
        <v>127</v>
      </c>
      <c r="E14" s="142" t="s">
        <v>183</v>
      </c>
      <c r="F14" s="142" t="s">
        <v>177</v>
      </c>
      <c r="G14" s="146">
        <v>1115</v>
      </c>
    </row>
    <row r="15" spans="1:7" ht="60">
      <c r="A15" s="154" t="s">
        <v>184</v>
      </c>
      <c r="B15" s="204" t="s">
        <v>247</v>
      </c>
      <c r="C15" s="150" t="s">
        <v>124</v>
      </c>
      <c r="D15" s="150" t="s">
        <v>129</v>
      </c>
      <c r="E15" s="150"/>
      <c r="F15" s="150"/>
      <c r="G15" s="151">
        <f>G16</f>
        <v>4459.2</v>
      </c>
    </row>
    <row r="16" spans="1:7" s="9" customFormat="1" ht="15">
      <c r="A16" s="148" t="s">
        <v>185</v>
      </c>
      <c r="B16" s="204" t="s">
        <v>247</v>
      </c>
      <c r="C16" s="142" t="s">
        <v>124</v>
      </c>
      <c r="D16" s="142" t="s">
        <v>129</v>
      </c>
      <c r="E16" s="142" t="s">
        <v>186</v>
      </c>
      <c r="F16" s="142"/>
      <c r="G16" s="146">
        <f>G17</f>
        <v>4459.2</v>
      </c>
    </row>
    <row r="17" spans="1:7" ht="27.75" customHeight="1">
      <c r="A17" s="148" t="s">
        <v>187</v>
      </c>
      <c r="B17" s="204" t="s">
        <v>247</v>
      </c>
      <c r="C17" s="142" t="s">
        <v>124</v>
      </c>
      <c r="D17" s="142" t="s">
        <v>129</v>
      </c>
      <c r="E17" s="142" t="s">
        <v>188</v>
      </c>
      <c r="F17" s="142"/>
      <c r="G17" s="146">
        <f>G18+G19+G21+G20</f>
        <v>4459.2</v>
      </c>
    </row>
    <row r="18" spans="1:7" ht="63" customHeight="1">
      <c r="A18" s="147" t="s">
        <v>176</v>
      </c>
      <c r="B18" s="204" t="s">
        <v>247</v>
      </c>
      <c r="C18" s="142" t="s">
        <v>124</v>
      </c>
      <c r="D18" s="142" t="s">
        <v>129</v>
      </c>
      <c r="E18" s="142" t="s">
        <v>188</v>
      </c>
      <c r="F18" s="142" t="s">
        <v>177</v>
      </c>
      <c r="G18" s="146">
        <v>4049.2</v>
      </c>
    </row>
    <row r="19" spans="1:7" s="9" customFormat="1" ht="30">
      <c r="A19" s="148" t="s">
        <v>178</v>
      </c>
      <c r="B19" s="204" t="s">
        <v>247</v>
      </c>
      <c r="C19" s="142" t="s">
        <v>124</v>
      </c>
      <c r="D19" s="142" t="s">
        <v>129</v>
      </c>
      <c r="E19" s="142" t="s">
        <v>188</v>
      </c>
      <c r="F19" s="142" t="s">
        <v>179</v>
      </c>
      <c r="G19" s="146">
        <v>238.5</v>
      </c>
    </row>
    <row r="20" spans="1:7" s="9" customFormat="1" ht="15">
      <c r="A20" s="156" t="s">
        <v>189</v>
      </c>
      <c r="B20" s="204" t="s">
        <v>247</v>
      </c>
      <c r="C20" s="142" t="s">
        <v>124</v>
      </c>
      <c r="D20" s="142" t="s">
        <v>129</v>
      </c>
      <c r="E20" s="142" t="s">
        <v>188</v>
      </c>
      <c r="F20" s="142" t="s">
        <v>170</v>
      </c>
      <c r="G20" s="146">
        <v>139.5</v>
      </c>
    </row>
    <row r="21" spans="1:7" ht="15">
      <c r="A21" s="147" t="s">
        <v>190</v>
      </c>
      <c r="B21" s="204" t="s">
        <v>247</v>
      </c>
      <c r="C21" s="142" t="s">
        <v>124</v>
      </c>
      <c r="D21" s="142" t="s">
        <v>129</v>
      </c>
      <c r="E21" s="142" t="s">
        <v>188</v>
      </c>
      <c r="F21" s="142" t="s">
        <v>191</v>
      </c>
      <c r="G21" s="146">
        <v>32</v>
      </c>
    </row>
    <row r="22" spans="1:7" ht="14.25" customHeight="1">
      <c r="A22" s="162" t="s">
        <v>130</v>
      </c>
      <c r="B22" s="204" t="s">
        <v>247</v>
      </c>
      <c r="C22" s="150" t="s">
        <v>124</v>
      </c>
      <c r="D22" s="150" t="s">
        <v>131</v>
      </c>
      <c r="E22" s="150"/>
      <c r="F22" s="150"/>
      <c r="G22" s="151">
        <f>G23</f>
        <v>50</v>
      </c>
    </row>
    <row r="23" spans="1:7" s="9" customFormat="1" ht="40.5" customHeight="1">
      <c r="A23" s="148" t="s">
        <v>249</v>
      </c>
      <c r="B23" s="204" t="s">
        <v>247</v>
      </c>
      <c r="C23" s="142" t="s">
        <v>124</v>
      </c>
      <c r="D23" s="142" t="s">
        <v>131</v>
      </c>
      <c r="E23" s="142" t="s">
        <v>197</v>
      </c>
      <c r="F23" s="142"/>
      <c r="G23" s="146">
        <f>G24</f>
        <v>50</v>
      </c>
    </row>
    <row r="24" spans="1:7" s="9" customFormat="1" ht="30">
      <c r="A24" s="148" t="s">
        <v>250</v>
      </c>
      <c r="B24" s="204" t="s">
        <v>247</v>
      </c>
      <c r="C24" s="142" t="s">
        <v>124</v>
      </c>
      <c r="D24" s="142" t="s">
        <v>131</v>
      </c>
      <c r="E24" s="142" t="s">
        <v>199</v>
      </c>
      <c r="F24" s="142"/>
      <c r="G24" s="146">
        <f>G25</f>
        <v>50</v>
      </c>
    </row>
    <row r="25" spans="1:7" s="9" customFormat="1" ht="15">
      <c r="A25" s="147" t="s">
        <v>190</v>
      </c>
      <c r="B25" s="204" t="s">
        <v>247</v>
      </c>
      <c r="C25" s="142" t="s">
        <v>124</v>
      </c>
      <c r="D25" s="142" t="s">
        <v>131</v>
      </c>
      <c r="E25" s="142" t="s">
        <v>199</v>
      </c>
      <c r="F25" s="142" t="s">
        <v>191</v>
      </c>
      <c r="G25" s="146">
        <v>50</v>
      </c>
    </row>
    <row r="26" spans="1:7" s="9" customFormat="1" ht="15">
      <c r="A26" s="154" t="s">
        <v>219</v>
      </c>
      <c r="B26" s="204" t="s">
        <v>247</v>
      </c>
      <c r="C26" s="150" t="s">
        <v>124</v>
      </c>
      <c r="D26" s="150" t="s">
        <v>133</v>
      </c>
      <c r="E26" s="150"/>
      <c r="F26" s="150"/>
      <c r="G26" s="151">
        <f>SUM(G27+G30)</f>
        <v>1338.9</v>
      </c>
    </row>
    <row r="27" spans="1:7" s="73" customFormat="1" ht="60">
      <c r="A27" s="152" t="s">
        <v>192</v>
      </c>
      <c r="B27" s="204" t="s">
        <v>247</v>
      </c>
      <c r="C27" s="142" t="s">
        <v>124</v>
      </c>
      <c r="D27" s="142" t="s">
        <v>133</v>
      </c>
      <c r="E27" s="142" t="s">
        <v>193</v>
      </c>
      <c r="F27" s="142"/>
      <c r="G27" s="146">
        <f>G28</f>
        <v>33</v>
      </c>
    </row>
    <row r="28" spans="1:7" s="73" customFormat="1" ht="45">
      <c r="A28" s="152" t="s">
        <v>194</v>
      </c>
      <c r="B28" s="204" t="s">
        <v>247</v>
      </c>
      <c r="C28" s="142" t="s">
        <v>124</v>
      </c>
      <c r="D28" s="142" t="s">
        <v>133</v>
      </c>
      <c r="E28" s="142" t="s">
        <v>195</v>
      </c>
      <c r="F28" s="159"/>
      <c r="G28" s="144">
        <f>G29</f>
        <v>33</v>
      </c>
    </row>
    <row r="29" spans="1:7" s="73" customFormat="1" ht="30">
      <c r="A29" s="148" t="s">
        <v>178</v>
      </c>
      <c r="B29" s="204" t="s">
        <v>247</v>
      </c>
      <c r="C29" s="142" t="s">
        <v>124</v>
      </c>
      <c r="D29" s="142" t="s">
        <v>133</v>
      </c>
      <c r="E29" s="142" t="s">
        <v>195</v>
      </c>
      <c r="F29" s="142" t="s">
        <v>179</v>
      </c>
      <c r="G29" s="144">
        <v>33</v>
      </c>
    </row>
    <row r="30" spans="1:7" s="9" customFormat="1" ht="15">
      <c r="A30" s="152" t="s">
        <v>208</v>
      </c>
      <c r="B30" s="204" t="s">
        <v>247</v>
      </c>
      <c r="C30" s="142" t="s">
        <v>124</v>
      </c>
      <c r="D30" s="142" t="s">
        <v>133</v>
      </c>
      <c r="E30" s="142" t="s">
        <v>209</v>
      </c>
      <c r="F30" s="142"/>
      <c r="G30" s="146">
        <f>G31</f>
        <v>1305.9</v>
      </c>
    </row>
    <row r="31" spans="1:7" ht="16.5" customHeight="1">
      <c r="A31" s="152" t="s">
        <v>216</v>
      </c>
      <c r="B31" s="204" t="s">
        <v>247</v>
      </c>
      <c r="C31" s="142" t="s">
        <v>124</v>
      </c>
      <c r="D31" s="142" t="s">
        <v>133</v>
      </c>
      <c r="E31" s="142" t="s">
        <v>217</v>
      </c>
      <c r="F31" s="142"/>
      <c r="G31" s="146">
        <f>G32+G33</f>
        <v>1305.9</v>
      </c>
    </row>
    <row r="32" spans="1:7" s="9" customFormat="1" ht="30.75" customHeight="1">
      <c r="A32" s="148" t="s">
        <v>178</v>
      </c>
      <c r="B32" s="204" t="s">
        <v>247</v>
      </c>
      <c r="C32" s="142" t="s">
        <v>124</v>
      </c>
      <c r="D32" s="142" t="s">
        <v>133</v>
      </c>
      <c r="E32" s="142" t="s">
        <v>217</v>
      </c>
      <c r="F32" s="142" t="s">
        <v>179</v>
      </c>
      <c r="G32" s="146">
        <v>1305.9</v>
      </c>
    </row>
    <row r="33" spans="1:7" s="9" customFormat="1" ht="17.25" customHeight="1">
      <c r="A33" s="147" t="s">
        <v>190</v>
      </c>
      <c r="B33" s="204" t="s">
        <v>247</v>
      </c>
      <c r="C33" s="142" t="s">
        <v>124</v>
      </c>
      <c r="D33" s="142" t="s">
        <v>133</v>
      </c>
      <c r="E33" s="142" t="s">
        <v>217</v>
      </c>
      <c r="F33" s="159" t="s">
        <v>191</v>
      </c>
      <c r="G33" s="144">
        <v>0</v>
      </c>
    </row>
    <row r="34" spans="1:7" ht="15.75">
      <c r="A34" s="134" t="s">
        <v>171</v>
      </c>
      <c r="B34" s="204" t="s">
        <v>247</v>
      </c>
      <c r="C34" s="205" t="s">
        <v>127</v>
      </c>
      <c r="D34" s="135"/>
      <c r="E34" s="135"/>
      <c r="F34" s="135"/>
      <c r="G34" s="136">
        <f>G35</f>
        <v>296</v>
      </c>
    </row>
    <row r="35" spans="1:7" ht="15">
      <c r="A35" s="137" t="s">
        <v>135</v>
      </c>
      <c r="B35" s="204" t="s">
        <v>247</v>
      </c>
      <c r="C35" s="206" t="s">
        <v>127</v>
      </c>
      <c r="D35" s="138" t="s">
        <v>136</v>
      </c>
      <c r="E35" s="138"/>
      <c r="F35" s="138"/>
      <c r="G35" s="139">
        <f>G36</f>
        <v>296</v>
      </c>
    </row>
    <row r="36" spans="1:7" ht="30">
      <c r="A36" s="141" t="s">
        <v>172</v>
      </c>
      <c r="B36" s="204" t="s">
        <v>247</v>
      </c>
      <c r="C36" s="207" t="s">
        <v>127</v>
      </c>
      <c r="D36" s="142" t="s">
        <v>136</v>
      </c>
      <c r="E36" s="142" t="s">
        <v>173</v>
      </c>
      <c r="F36" s="143"/>
      <c r="G36" s="144">
        <f>G37</f>
        <v>296</v>
      </c>
    </row>
    <row r="37" spans="1:7" ht="30">
      <c r="A37" s="145" t="s">
        <v>174</v>
      </c>
      <c r="B37" s="204" t="s">
        <v>247</v>
      </c>
      <c r="C37" s="207" t="s">
        <v>127</v>
      </c>
      <c r="D37" s="142" t="s">
        <v>136</v>
      </c>
      <c r="E37" s="142" t="s">
        <v>175</v>
      </c>
      <c r="F37" s="142"/>
      <c r="G37" s="146">
        <f>G38+G39</f>
        <v>296</v>
      </c>
    </row>
    <row r="38" spans="1:7" ht="55.5" customHeight="1">
      <c r="A38" s="147" t="s">
        <v>176</v>
      </c>
      <c r="B38" s="204" t="s">
        <v>247</v>
      </c>
      <c r="C38" s="207" t="s">
        <v>127</v>
      </c>
      <c r="D38" s="142" t="s">
        <v>136</v>
      </c>
      <c r="E38" s="142" t="s">
        <v>175</v>
      </c>
      <c r="F38" s="142" t="s">
        <v>177</v>
      </c>
      <c r="G38" s="146">
        <v>281.2</v>
      </c>
    </row>
    <row r="39" spans="1:7" ht="30">
      <c r="A39" s="148" t="s">
        <v>178</v>
      </c>
      <c r="B39" s="204" t="s">
        <v>247</v>
      </c>
      <c r="C39" s="207" t="s">
        <v>127</v>
      </c>
      <c r="D39" s="142" t="s">
        <v>136</v>
      </c>
      <c r="E39" s="142" t="s">
        <v>175</v>
      </c>
      <c r="F39" s="142" t="s">
        <v>179</v>
      </c>
      <c r="G39" s="146">
        <v>14.8</v>
      </c>
    </row>
    <row r="40" spans="1:7" ht="31.5">
      <c r="A40" s="183" t="s">
        <v>137</v>
      </c>
      <c r="B40" s="204" t="s">
        <v>247</v>
      </c>
      <c r="C40" s="208" t="s">
        <v>136</v>
      </c>
      <c r="D40" s="166"/>
      <c r="E40" s="166"/>
      <c r="F40" s="166"/>
      <c r="G40" s="167">
        <f>G41+G45</f>
        <v>20.8</v>
      </c>
    </row>
    <row r="41" spans="1:7" ht="45">
      <c r="A41" s="209" t="s">
        <v>138</v>
      </c>
      <c r="B41" s="204" t="s">
        <v>247</v>
      </c>
      <c r="C41" s="150" t="s">
        <v>136</v>
      </c>
      <c r="D41" s="150" t="s">
        <v>139</v>
      </c>
      <c r="E41" s="150"/>
      <c r="F41" s="150"/>
      <c r="G41" s="151">
        <f>G42</f>
        <v>5</v>
      </c>
    </row>
    <row r="42" spans="1:7" ht="15">
      <c r="A42" s="152" t="s">
        <v>203</v>
      </c>
      <c r="B42" s="204" t="s">
        <v>247</v>
      </c>
      <c r="C42" s="142" t="s">
        <v>136</v>
      </c>
      <c r="D42" s="142" t="s">
        <v>139</v>
      </c>
      <c r="E42" s="142" t="s">
        <v>204</v>
      </c>
      <c r="F42" s="142"/>
      <c r="G42" s="146">
        <f>G43</f>
        <v>5</v>
      </c>
    </row>
    <row r="43" spans="1:7" ht="45">
      <c r="A43" s="152" t="s">
        <v>205</v>
      </c>
      <c r="B43" s="204" t="s">
        <v>247</v>
      </c>
      <c r="C43" s="142" t="s">
        <v>136</v>
      </c>
      <c r="D43" s="142" t="s">
        <v>139</v>
      </c>
      <c r="E43" s="142" t="s">
        <v>206</v>
      </c>
      <c r="F43" s="142"/>
      <c r="G43" s="146">
        <f>G44</f>
        <v>5</v>
      </c>
    </row>
    <row r="44" spans="1:7" ht="30">
      <c r="A44" s="148" t="s">
        <v>178</v>
      </c>
      <c r="B44" s="204" t="s">
        <v>247</v>
      </c>
      <c r="C44" s="142" t="s">
        <v>136</v>
      </c>
      <c r="D44" s="142" t="s">
        <v>139</v>
      </c>
      <c r="E44" s="142" t="s">
        <v>206</v>
      </c>
      <c r="F44" s="142" t="s">
        <v>179</v>
      </c>
      <c r="G44" s="146">
        <v>5</v>
      </c>
    </row>
    <row r="45" spans="1:7" ht="30">
      <c r="A45" s="185" t="s">
        <v>225</v>
      </c>
      <c r="B45" s="204" t="s">
        <v>247</v>
      </c>
      <c r="C45" s="210" t="s">
        <v>136</v>
      </c>
      <c r="D45" s="150" t="s">
        <v>141</v>
      </c>
      <c r="E45" s="150"/>
      <c r="F45" s="150"/>
      <c r="G45" s="151">
        <f>G46</f>
        <v>15.8</v>
      </c>
    </row>
    <row r="46" spans="1:7" ht="15">
      <c r="A46" s="141" t="s">
        <v>226</v>
      </c>
      <c r="B46" s="204" t="s">
        <v>247</v>
      </c>
      <c r="C46" s="207" t="s">
        <v>136</v>
      </c>
      <c r="D46" s="142" t="s">
        <v>141</v>
      </c>
      <c r="E46" s="142" t="s">
        <v>227</v>
      </c>
      <c r="F46" s="142"/>
      <c r="G46" s="146">
        <f>G47+G50+G48</f>
        <v>15.8</v>
      </c>
    </row>
    <row r="47" spans="1:7" ht="48" customHeight="1">
      <c r="A47" s="141" t="s">
        <v>251</v>
      </c>
      <c r="B47" s="204" t="s">
        <v>247</v>
      </c>
      <c r="C47" s="207" t="s">
        <v>136</v>
      </c>
      <c r="D47" s="142" t="s">
        <v>141</v>
      </c>
      <c r="E47" s="142" t="s">
        <v>229</v>
      </c>
      <c r="F47" s="142"/>
      <c r="G47" s="146">
        <v>10</v>
      </c>
    </row>
    <row r="48" spans="1:7" ht="75">
      <c r="A48" s="148" t="s">
        <v>230</v>
      </c>
      <c r="B48" s="204" t="s">
        <v>247</v>
      </c>
      <c r="C48" s="207" t="s">
        <v>136</v>
      </c>
      <c r="D48" s="142" t="s">
        <v>141</v>
      </c>
      <c r="E48" s="142" t="s">
        <v>229</v>
      </c>
      <c r="F48" s="142"/>
      <c r="G48" s="146">
        <v>2</v>
      </c>
    </row>
    <row r="49" spans="1:7" ht="30">
      <c r="A49" s="148" t="s">
        <v>178</v>
      </c>
      <c r="B49" s="204" t="s">
        <v>247</v>
      </c>
      <c r="C49" s="207" t="s">
        <v>136</v>
      </c>
      <c r="D49" s="142" t="s">
        <v>141</v>
      </c>
      <c r="E49" s="142" t="s">
        <v>229</v>
      </c>
      <c r="F49" s="142" t="s">
        <v>179</v>
      </c>
      <c r="G49" s="146">
        <v>2</v>
      </c>
    </row>
    <row r="50" spans="1:7" ht="75">
      <c r="A50" s="141" t="s">
        <v>252</v>
      </c>
      <c r="B50" s="204" t="s">
        <v>247</v>
      </c>
      <c r="C50" s="207" t="s">
        <v>136</v>
      </c>
      <c r="D50" s="142" t="s">
        <v>141</v>
      </c>
      <c r="E50" s="142" t="s">
        <v>232</v>
      </c>
      <c r="F50" s="142"/>
      <c r="G50" s="146">
        <v>3.8</v>
      </c>
    </row>
    <row r="51" spans="1:7" ht="30">
      <c r="A51" s="148" t="s">
        <v>178</v>
      </c>
      <c r="B51" s="204" t="s">
        <v>247</v>
      </c>
      <c r="C51" s="207" t="s">
        <v>136</v>
      </c>
      <c r="D51" s="142" t="s">
        <v>141</v>
      </c>
      <c r="E51" s="142" t="s">
        <v>232</v>
      </c>
      <c r="F51" s="142" t="s">
        <v>179</v>
      </c>
      <c r="G51" s="146">
        <v>3.8</v>
      </c>
    </row>
    <row r="52" spans="1:7" ht="15.75">
      <c r="A52" s="134" t="s">
        <v>142</v>
      </c>
      <c r="B52" s="204" t="s">
        <v>247</v>
      </c>
      <c r="C52" s="205" t="s">
        <v>129</v>
      </c>
      <c r="D52" s="135"/>
      <c r="E52" s="135"/>
      <c r="F52" s="135"/>
      <c r="G52" s="136">
        <f>SUM(G53+G57+G58)</f>
        <v>42661.8</v>
      </c>
    </row>
    <row r="53" spans="1:7" s="211" customFormat="1" ht="15">
      <c r="A53" s="154" t="s">
        <v>143</v>
      </c>
      <c r="B53" s="204" t="s">
        <v>247</v>
      </c>
      <c r="C53" s="206" t="s">
        <v>129</v>
      </c>
      <c r="D53" s="138" t="s">
        <v>144</v>
      </c>
      <c r="E53" s="138"/>
      <c r="F53" s="138"/>
      <c r="G53" s="139">
        <f>SUM(G54+G58)</f>
        <v>5031.8</v>
      </c>
    </row>
    <row r="54" spans="1:7" ht="15">
      <c r="A54" s="175" t="s">
        <v>208</v>
      </c>
      <c r="B54" s="204" t="s">
        <v>247</v>
      </c>
      <c r="C54" s="212" t="s">
        <v>129</v>
      </c>
      <c r="D54" s="159" t="s">
        <v>144</v>
      </c>
      <c r="E54" s="142" t="s">
        <v>209</v>
      </c>
      <c r="F54" s="143"/>
      <c r="G54" s="144">
        <f>G55</f>
        <v>5030.8</v>
      </c>
    </row>
    <row r="55" spans="1:7" ht="30" customHeight="1">
      <c r="A55" s="147" t="s">
        <v>214</v>
      </c>
      <c r="B55" s="204" t="s">
        <v>247</v>
      </c>
      <c r="C55" s="207" t="s">
        <v>129</v>
      </c>
      <c r="D55" s="142" t="s">
        <v>144</v>
      </c>
      <c r="E55" s="142" t="s">
        <v>215</v>
      </c>
      <c r="F55" s="142"/>
      <c r="G55" s="146">
        <f>G56</f>
        <v>5030.8</v>
      </c>
    </row>
    <row r="56" spans="1:7" ht="30">
      <c r="A56" s="148" t="s">
        <v>178</v>
      </c>
      <c r="B56" s="204" t="s">
        <v>247</v>
      </c>
      <c r="C56" s="207" t="s">
        <v>129</v>
      </c>
      <c r="D56" s="142" t="s">
        <v>144</v>
      </c>
      <c r="E56" s="142" t="s">
        <v>215</v>
      </c>
      <c r="F56" s="142" t="s">
        <v>179</v>
      </c>
      <c r="G56" s="146">
        <v>5030.8</v>
      </c>
    </row>
    <row r="57" spans="1:7" s="9" customFormat="1" ht="54.75" customHeight="1">
      <c r="A57" s="213" t="s">
        <v>233</v>
      </c>
      <c r="B57" s="204" t="s">
        <v>247</v>
      </c>
      <c r="C57" s="214" t="s">
        <v>129</v>
      </c>
      <c r="D57" s="177" t="s">
        <v>144</v>
      </c>
      <c r="E57" s="215" t="s">
        <v>234</v>
      </c>
      <c r="F57" s="177" t="s">
        <v>253</v>
      </c>
      <c r="G57" s="178">
        <v>37629</v>
      </c>
    </row>
    <row r="58" spans="1:7" s="218" customFormat="1" ht="45.75" customHeight="1">
      <c r="A58" s="216" t="s">
        <v>220</v>
      </c>
      <c r="B58" s="204" t="s">
        <v>247</v>
      </c>
      <c r="C58" s="207" t="s">
        <v>129</v>
      </c>
      <c r="D58" s="142" t="s">
        <v>146</v>
      </c>
      <c r="E58" s="217" t="s">
        <v>217</v>
      </c>
      <c r="F58" s="142" t="s">
        <v>254</v>
      </c>
      <c r="G58" s="146">
        <v>1</v>
      </c>
    </row>
    <row r="59" spans="1:7" ht="15.75">
      <c r="A59" s="172" t="s">
        <v>207</v>
      </c>
      <c r="B59" s="204" t="s">
        <v>247</v>
      </c>
      <c r="C59" s="166" t="s">
        <v>148</v>
      </c>
      <c r="D59" s="166"/>
      <c r="E59" s="166"/>
      <c r="F59" s="166"/>
      <c r="G59" s="167">
        <f>SUM(G60)</f>
        <v>335</v>
      </c>
    </row>
    <row r="60" spans="1:7" ht="15">
      <c r="A60" s="173" t="s">
        <v>149</v>
      </c>
      <c r="B60" s="204" t="s">
        <v>247</v>
      </c>
      <c r="C60" s="150" t="s">
        <v>148</v>
      </c>
      <c r="D60" s="150" t="s">
        <v>136</v>
      </c>
      <c r="E60" s="150"/>
      <c r="F60" s="150"/>
      <c r="G60" s="151">
        <f>SUM(G62:G63)</f>
        <v>335</v>
      </c>
    </row>
    <row r="61" spans="1:7" ht="15">
      <c r="A61" s="174" t="s">
        <v>210</v>
      </c>
      <c r="B61" s="204" t="s">
        <v>247</v>
      </c>
      <c r="C61" s="142" t="s">
        <v>148</v>
      </c>
      <c r="D61" s="142" t="s">
        <v>136</v>
      </c>
      <c r="E61" s="142" t="s">
        <v>211</v>
      </c>
      <c r="F61" s="142"/>
      <c r="G61" s="146">
        <f>G62</f>
        <v>5</v>
      </c>
    </row>
    <row r="62" spans="1:7" ht="30">
      <c r="A62" s="148" t="s">
        <v>178</v>
      </c>
      <c r="B62" s="204" t="s">
        <v>247</v>
      </c>
      <c r="C62" s="142" t="s">
        <v>148</v>
      </c>
      <c r="D62" s="142" t="s">
        <v>136</v>
      </c>
      <c r="E62" s="142" t="s">
        <v>211</v>
      </c>
      <c r="F62" s="142" t="s">
        <v>179</v>
      </c>
      <c r="G62" s="146">
        <v>5</v>
      </c>
    </row>
    <row r="63" spans="1:7" ht="15">
      <c r="A63" s="174" t="s">
        <v>212</v>
      </c>
      <c r="B63" s="204" t="s">
        <v>247</v>
      </c>
      <c r="C63" s="142" t="s">
        <v>148</v>
      </c>
      <c r="D63" s="142" t="s">
        <v>136</v>
      </c>
      <c r="E63" s="142" t="s">
        <v>213</v>
      </c>
      <c r="F63" s="142"/>
      <c r="G63" s="146">
        <v>330</v>
      </c>
    </row>
    <row r="64" spans="1:7" ht="30">
      <c r="A64" s="148" t="s">
        <v>178</v>
      </c>
      <c r="B64" s="204" t="s">
        <v>247</v>
      </c>
      <c r="C64" s="142" t="s">
        <v>148</v>
      </c>
      <c r="D64" s="142" t="s">
        <v>136</v>
      </c>
      <c r="E64" s="142" t="s">
        <v>213</v>
      </c>
      <c r="F64" s="142" t="s">
        <v>179</v>
      </c>
      <c r="G64" s="146">
        <v>330</v>
      </c>
    </row>
    <row r="65" spans="1:7" ht="15">
      <c r="A65" s="176" t="s">
        <v>150</v>
      </c>
      <c r="B65" s="204" t="s">
        <v>247</v>
      </c>
      <c r="C65" s="177" t="s">
        <v>151</v>
      </c>
      <c r="D65" s="177"/>
      <c r="E65" s="177"/>
      <c r="F65" s="177"/>
      <c r="G65" s="178">
        <f>SUM(G66)</f>
        <v>630</v>
      </c>
    </row>
    <row r="66" spans="1:7" ht="30">
      <c r="A66" s="219" t="s">
        <v>255</v>
      </c>
      <c r="B66" s="204" t="s">
        <v>247</v>
      </c>
      <c r="C66" s="150" t="s">
        <v>151</v>
      </c>
      <c r="D66" s="150" t="s">
        <v>124</v>
      </c>
      <c r="E66" s="150"/>
      <c r="F66" s="150"/>
      <c r="G66" s="151">
        <f>G67</f>
        <v>630</v>
      </c>
    </row>
    <row r="67" spans="1:7" ht="15">
      <c r="A67" s="179" t="s">
        <v>256</v>
      </c>
      <c r="B67" s="204" t="s">
        <v>247</v>
      </c>
      <c r="C67" s="142" t="s">
        <v>151</v>
      </c>
      <c r="D67" s="142" t="s">
        <v>124</v>
      </c>
      <c r="E67" s="142" t="s">
        <v>217</v>
      </c>
      <c r="F67" s="142"/>
      <c r="G67" s="146">
        <f>G68</f>
        <v>630</v>
      </c>
    </row>
    <row r="68" spans="1:7" ht="30">
      <c r="A68" s="147" t="s">
        <v>218</v>
      </c>
      <c r="B68" s="204" t="s">
        <v>247</v>
      </c>
      <c r="C68" s="142" t="s">
        <v>151</v>
      </c>
      <c r="D68" s="142" t="s">
        <v>124</v>
      </c>
      <c r="E68" s="142" t="s">
        <v>217</v>
      </c>
      <c r="F68" s="142" t="s">
        <v>179</v>
      </c>
      <c r="G68" s="146">
        <v>630</v>
      </c>
    </row>
    <row r="69" spans="1:7" ht="15.75">
      <c r="A69" s="165" t="s">
        <v>153</v>
      </c>
      <c r="B69" s="204" t="s">
        <v>247</v>
      </c>
      <c r="C69" s="166" t="s">
        <v>139</v>
      </c>
      <c r="D69" s="166"/>
      <c r="E69" s="166"/>
      <c r="F69" s="166"/>
      <c r="G69" s="167">
        <f>SUM(G70+G74+G78)</f>
        <v>285</v>
      </c>
    </row>
    <row r="70" spans="1:7" ht="15.75">
      <c r="A70" s="165" t="s">
        <v>154</v>
      </c>
      <c r="B70" s="204" t="s">
        <v>247</v>
      </c>
      <c r="C70" s="166"/>
      <c r="D70" s="166"/>
      <c r="E70" s="166"/>
      <c r="F70" s="166"/>
      <c r="G70" s="167">
        <f>SUM(G73)</f>
        <v>63</v>
      </c>
    </row>
    <row r="71" spans="1:7" ht="63">
      <c r="A71" s="169" t="s">
        <v>249</v>
      </c>
      <c r="B71" s="204" t="s">
        <v>247</v>
      </c>
      <c r="C71" s="142" t="s">
        <v>139</v>
      </c>
      <c r="D71" s="142" t="s">
        <v>124</v>
      </c>
      <c r="E71" s="220" t="s">
        <v>197</v>
      </c>
      <c r="F71" s="142"/>
      <c r="G71" s="146">
        <f>SUM(G73)</f>
        <v>63</v>
      </c>
    </row>
    <row r="72" spans="1:7" ht="47.25">
      <c r="A72" s="169" t="s">
        <v>257</v>
      </c>
      <c r="B72" s="204" t="s">
        <v>247</v>
      </c>
      <c r="C72" s="142" t="s">
        <v>139</v>
      </c>
      <c r="D72" s="142" t="s">
        <v>124</v>
      </c>
      <c r="E72" s="220" t="s">
        <v>200</v>
      </c>
      <c r="F72" s="142"/>
      <c r="G72" s="146">
        <f>SUM(G73)</f>
        <v>63</v>
      </c>
    </row>
    <row r="73" spans="1:7" ht="31.5">
      <c r="A73" s="221" t="s">
        <v>189</v>
      </c>
      <c r="B73" s="204" t="s">
        <v>247</v>
      </c>
      <c r="C73" s="142" t="s">
        <v>139</v>
      </c>
      <c r="D73" s="142" t="s">
        <v>124</v>
      </c>
      <c r="E73" s="220" t="s">
        <v>200</v>
      </c>
      <c r="F73" s="142" t="s">
        <v>170</v>
      </c>
      <c r="G73" s="146">
        <v>63</v>
      </c>
    </row>
    <row r="74" spans="1:7" ht="15">
      <c r="A74" s="222" t="s">
        <v>155</v>
      </c>
      <c r="B74" s="204" t="s">
        <v>247</v>
      </c>
      <c r="C74" s="150" t="s">
        <v>139</v>
      </c>
      <c r="D74" s="150" t="s">
        <v>136</v>
      </c>
      <c r="E74" s="150"/>
      <c r="F74" s="150"/>
      <c r="G74" s="151">
        <f>G75</f>
        <v>190</v>
      </c>
    </row>
    <row r="75" spans="1:7" ht="15">
      <c r="A75" s="223" t="s">
        <v>221</v>
      </c>
      <c r="B75" s="204" t="s">
        <v>247</v>
      </c>
      <c r="C75" s="142" t="s">
        <v>139</v>
      </c>
      <c r="D75" s="142" t="s">
        <v>136</v>
      </c>
      <c r="E75" s="142" t="s">
        <v>222</v>
      </c>
      <c r="F75" s="142"/>
      <c r="G75" s="146">
        <f>G76</f>
        <v>190</v>
      </c>
    </row>
    <row r="76" spans="1:7" ht="15">
      <c r="A76" s="223" t="s">
        <v>223</v>
      </c>
      <c r="B76" s="204" t="s">
        <v>247</v>
      </c>
      <c r="C76" s="142" t="s">
        <v>139</v>
      </c>
      <c r="D76" s="142" t="s">
        <v>136</v>
      </c>
      <c r="E76" s="142" t="s">
        <v>224</v>
      </c>
      <c r="F76" s="142"/>
      <c r="G76" s="146">
        <f>G77</f>
        <v>190</v>
      </c>
    </row>
    <row r="77" spans="1:7" ht="15">
      <c r="A77" s="224" t="s">
        <v>189</v>
      </c>
      <c r="B77" s="204" t="s">
        <v>247</v>
      </c>
      <c r="C77" s="142" t="s">
        <v>139</v>
      </c>
      <c r="D77" s="142" t="s">
        <v>136</v>
      </c>
      <c r="E77" s="142" t="s">
        <v>224</v>
      </c>
      <c r="F77" s="142" t="s">
        <v>170</v>
      </c>
      <c r="G77" s="146">
        <v>190</v>
      </c>
    </row>
    <row r="78" spans="1:7" ht="47.25">
      <c r="A78" s="225" t="s">
        <v>168</v>
      </c>
      <c r="B78" s="204" t="s">
        <v>247</v>
      </c>
      <c r="C78" s="142" t="s">
        <v>139</v>
      </c>
      <c r="D78" s="142" t="s">
        <v>136</v>
      </c>
      <c r="E78" s="226" t="s">
        <v>169</v>
      </c>
      <c r="F78" s="142"/>
      <c r="G78" s="146">
        <v>32</v>
      </c>
    </row>
    <row r="79" spans="1:7" ht="15">
      <c r="A79" s="224" t="s">
        <v>189</v>
      </c>
      <c r="B79" s="204" t="s">
        <v>247</v>
      </c>
      <c r="C79" s="142" t="s">
        <v>139</v>
      </c>
      <c r="D79" s="142" t="s">
        <v>136</v>
      </c>
      <c r="E79" s="226" t="s">
        <v>169</v>
      </c>
      <c r="F79" s="142" t="s">
        <v>170</v>
      </c>
      <c r="G79" s="146">
        <v>32</v>
      </c>
    </row>
    <row r="80" spans="1:7" ht="18.75">
      <c r="A80" s="227" t="s">
        <v>167</v>
      </c>
      <c r="B80" s="227"/>
      <c r="C80" s="228"/>
      <c r="D80" s="229"/>
      <c r="E80" s="229"/>
      <c r="F80" s="229"/>
      <c r="G80" s="230">
        <v>51190.6</v>
      </c>
    </row>
  </sheetData>
  <sheetProtection selectLockedCells="1" selectUnlockedCells="1"/>
  <mergeCells count="5">
    <mergeCell ref="A2:G2"/>
    <mergeCell ref="A3:G3"/>
    <mergeCell ref="A4:G4"/>
    <mergeCell ref="A5:G5"/>
    <mergeCell ref="A6:G6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2022-12-14T12:14:32Z</dcterms:modified>
  <cp:category/>
  <cp:version/>
  <cp:contentType/>
  <cp:contentStatus/>
</cp:coreProperties>
</file>