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2023." sheetId="1" r:id="rId1"/>
    <sheet name="2024." sheetId="2" r:id="rId2"/>
    <sheet name="2025." sheetId="3" r:id="rId3"/>
  </sheets>
  <definedNames>
    <definedName name="_xlnm.Print_Area" localSheetId="0">'2023.'!$A$1:$H$75</definedName>
    <definedName name="_xlnm.Print_Area" localSheetId="1">'2024.'!$A$1:$H$58</definedName>
    <definedName name="_xlnm.Print_Area" localSheetId="2">'2025.'!$A$1:$I$52</definedName>
    <definedName name="Excel_BuiltIn_Print_Area" localSheetId="1">'2024.'!$A$1:$H$60</definedName>
  </definedNames>
  <calcPr fullCalcOnLoad="1"/>
</workbook>
</file>

<file path=xl/sharedStrings.xml><?xml version="1.0" encoding="utf-8"?>
<sst xmlns="http://schemas.openxmlformats.org/spreadsheetml/2006/main" count="843" uniqueCount="119">
  <si>
    <t>СМЕТА РАСХОДОВ НА 2023 ГОД</t>
  </si>
  <si>
    <t>по администрации муниципального образования "Натырбовское сельское поселение"</t>
  </si>
  <si>
    <t>Наименование показателя</t>
  </si>
  <si>
    <t>Мин., вед.</t>
  </si>
  <si>
    <r>
      <t xml:space="preserve">Раздел,
</t>
    </r>
    <r>
      <rPr>
        <sz val="9.5"/>
        <rFont val="Arial"/>
        <family val="2"/>
      </rPr>
      <t>подразд.</t>
    </r>
  </si>
  <si>
    <t>Целевая статья</t>
  </si>
  <si>
    <t>Вид расхода</t>
  </si>
  <si>
    <t xml:space="preserve">Эконом.
статья
</t>
  </si>
  <si>
    <t>Сумма на год, руб.</t>
  </si>
  <si>
    <t xml:space="preserve">     Функционирование высшего должностного лица муниципального образования</t>
  </si>
  <si>
    <t>Оплата труда и начисления на выплаты по оплате труда</t>
  </si>
  <si>
    <t>0102</t>
  </si>
  <si>
    <t>6110Э00100</t>
  </si>
  <si>
    <t>000</t>
  </si>
  <si>
    <t>210</t>
  </si>
  <si>
    <t>Заработная плата</t>
  </si>
  <si>
    <t>121</t>
  </si>
  <si>
    <t>211</t>
  </si>
  <si>
    <t>Начисления на выплаты по оплате труда (30,2%)</t>
  </si>
  <si>
    <t>213</t>
  </si>
  <si>
    <t xml:space="preserve">     Функционирование местной администрации</t>
  </si>
  <si>
    <t>Центральный аппарат - всего</t>
  </si>
  <si>
    <t>0104</t>
  </si>
  <si>
    <t>6160Э00400</t>
  </si>
  <si>
    <t>Начисления на выплаты по оплате труда</t>
  </si>
  <si>
    <t>Оплата работ, услуг</t>
  </si>
  <si>
    <t>244</t>
  </si>
  <si>
    <t>220</t>
  </si>
  <si>
    <t>Услуги связи</t>
  </si>
  <si>
    <t>221</t>
  </si>
  <si>
    <t>Коммунальные услуги</t>
  </si>
  <si>
    <t>247</t>
  </si>
  <si>
    <t>223</t>
  </si>
  <si>
    <t>Услуги по содержанию имущества</t>
  </si>
  <si>
    <t>225</t>
  </si>
  <si>
    <t>Прочие работы, услуги</t>
  </si>
  <si>
    <t>226</t>
  </si>
  <si>
    <t>Прочие расходы</t>
  </si>
  <si>
    <t>852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</si>
  <si>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</si>
  <si>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</si>
  <si>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</si>
  <si>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</si>
  <si>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</si>
  <si>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</si>
  <si>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</si>
  <si>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 xml:space="preserve">     Резервные фонды </t>
  </si>
  <si>
    <t>Резервные фонды местных администраций</t>
  </si>
  <si>
    <t>0111</t>
  </si>
  <si>
    <t>6610001000</t>
  </si>
  <si>
    <t>013</t>
  </si>
  <si>
    <t>Выполнение других обязательств гос-ва по выплате агентских комиссий</t>
  </si>
  <si>
    <t>751</t>
  </si>
  <si>
    <t>0113</t>
  </si>
  <si>
    <t>6630007000</t>
  </si>
  <si>
    <t>Административная комиссия</t>
  </si>
  <si>
    <t>6100Э61010</t>
  </si>
  <si>
    <t>Национальная оборона</t>
  </si>
  <si>
    <t>0200</t>
  </si>
  <si>
    <t>6100Э51180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</si>
  <si>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</si>
  <si>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</si>
  <si>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</si>
  <si>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Мероприятия по предупреждению и ликвидации последствий чрезвычайных ситуаций и стихийных бедствий ГО и ЧС</t>
  </si>
  <si>
    <t>0310</t>
  </si>
  <si>
    <t>6620020000</t>
  </si>
  <si>
    <t>Защита населения и территории от чрезвычайных ситуаций природного и 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</si>
  <si>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</si>
  <si>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</si>
  <si>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Комплексные программы</t>
  </si>
  <si>
    <t>6650001000</t>
  </si>
  <si>
    <t>Комплексная программа «По противодействию коррупции в муниципальном образовании «Натырбовское сельское поселение» на 2023 год.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</si>
  <si>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2023г.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</si>
  <si>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терроризма и экстремизма на территории МО №Натырбовское сельское поселение" на 2023г.</t>
  </si>
  <si>
    <t xml:space="preserve">Прочие непрограммные расходы на содержание автомобильных дорог </t>
  </si>
  <si>
    <t>0409</t>
  </si>
  <si>
    <t>6630006000</t>
  </si>
  <si>
    <t xml:space="preserve">Увеличение стоимости материальных запасов </t>
  </si>
  <si>
    <t>реализация мероприятий по строительству и реконструкции автомобильных дорог, ведущих к общественно-значимым объектам сельских населенных пунктов</t>
  </si>
  <si>
    <t>66300L3720</t>
  </si>
  <si>
    <t>414</t>
  </si>
  <si>
    <t>Муниципальная программа «Поддержка и развитие малого и среднего предпринимательства на территории МО «Натырбовкое сп»</t>
  </si>
  <si>
    <t>0412</t>
  </si>
  <si>
    <t>Благоустройство</t>
  </si>
  <si>
    <t>0503</t>
  </si>
  <si>
    <t>0000000</t>
  </si>
  <si>
    <t>Озеленение</t>
  </si>
  <si>
    <t>6630004000</t>
  </si>
  <si>
    <t>Выполнение функций органами местного самоуправления</t>
  </si>
  <si>
    <t>Прочие мероприятия по благоустройству поселений</t>
  </si>
  <si>
    <t>6630005000</t>
  </si>
  <si>
    <t>Культура, кинематография и средства массовой информации</t>
  </si>
  <si>
    <t>Культура</t>
  </si>
  <si>
    <t>0800</t>
  </si>
  <si>
    <t>Обеспечение деятельности подведомственных учреждений</t>
  </si>
  <si>
    <t>0801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</si>
  <si>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</si>
  <si>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</si>
  <si>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</si>
  <si>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6610021000</t>
  </si>
  <si>
    <t>312</t>
  </si>
  <si>
    <t>263</t>
  </si>
  <si>
    <t>Материальная помощь</t>
  </si>
  <si>
    <t>1003</t>
  </si>
  <si>
    <t>6640001000</t>
  </si>
  <si>
    <t>321</t>
  </si>
  <si>
    <t>262</t>
  </si>
  <si>
    <t>Муниципальная программа «Социальная поддержка граждан на территории МО «Натырбовкое сп»</t>
  </si>
  <si>
    <t>3520010000</t>
  </si>
  <si>
    <t>ИТОГО РАСХОДОВ</t>
  </si>
  <si>
    <t>Глава МО "Натырбовское сельское поселение"</t>
  </si>
  <si>
    <t>Н.В. Касицына</t>
  </si>
  <si>
    <t>Главный специалист</t>
  </si>
  <si>
    <t>Л.А. Захарова</t>
  </si>
  <si>
    <t>СМЕТА РАСХОДОВ НА 2024 ГОД</t>
  </si>
  <si>
    <t>условно утвержденные расходы, в соответствии со статьей 184.1 Бюджетного кодекса Российской Федерации</t>
  </si>
  <si>
    <t>6670000000</t>
  </si>
  <si>
    <t>880</t>
  </si>
  <si>
    <t>СМЕТА РАСХОДОВ НА 2025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</si>
</sst>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"/>
    <numFmt numFmtId="167" formatCode="@"/>
    <numFmt numFmtId="168" formatCode="#,##0"/>
    <numFmt numFmtId="169" formatCode="#,##0.00"/>
    <numFmt numFmtId="170" formatCode="0.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.5"/>
      <name val="Arial"/>
      <family val="2"/>
    </font>
    <font>
      <sz val="9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30"/>
      <name val="Arial"/>
      <family val="2"/>
    </font>
    <font>
      <b/>
      <i/>
      <sz val="11"/>
      <name val="Arial"/>
      <family val="2"/>
    </font>
    <font>
      <b/>
      <sz val="11"/>
      <name val="Times New Roman Cyr"/>
      <family val="1"/>
    </font>
    <font>
      <b/>
      <sz val="10"/>
      <color indexed="17"/>
      <name val="Arial"/>
      <family val="2"/>
    </font>
    <font>
      <sz val="11"/>
      <name val="Times New Roman Cyr"/>
      <family val="1"/>
    </font>
    <font>
      <sz val="14"/>
      <color indexed="10"/>
      <name val="Arial"/>
      <family val="2"/>
    </font>
    <font>
      <b/>
      <sz val="11"/>
      <color indexed="62"/>
      <name val="Arial"/>
      <family val="2"/>
    </font>
    <font>
      <b/>
      <sz val="14"/>
      <color indexed="10"/>
      <name val="Arial"/>
      <family val="2"/>
    </font>
    <font>
      <b/>
      <sz val="10"/>
      <name val="Times New Roman Cyr"/>
      <family val="1"/>
    </font>
    <font>
      <b/>
      <sz val="9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3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63"/>
      <name val="Times New Roman Cyr"/>
      <family val="1"/>
    </font>
    <font>
      <b/>
      <sz val="10"/>
      <name val="Arial Cyr"/>
      <family val="2"/>
    </font>
    <font>
      <b/>
      <sz val="12"/>
      <color indexed="30"/>
      <name val="Times New Roman Cyr"/>
      <family val="1"/>
    </font>
    <font>
      <b/>
      <sz val="10"/>
      <color indexed="12"/>
      <name val="Times New Roman Cyr"/>
      <family val="1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21" fillId="0" borderId="10" xfId="0" applyFont="1" applyBorder="1" applyAlignment="1">
      <alignment/>
    </xf>
    <xf numFmtId="164" fontId="22" fillId="0" borderId="12" xfId="0" applyFont="1" applyBorder="1" applyAlignment="1">
      <alignment/>
    </xf>
    <xf numFmtId="164" fontId="22" fillId="0" borderId="12" xfId="0" applyFont="1" applyBorder="1" applyAlignment="1">
      <alignment horizontal="right"/>
    </xf>
    <xf numFmtId="165" fontId="22" fillId="0" borderId="13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3" fillId="0" borderId="14" xfId="0" applyFont="1" applyBorder="1" applyAlignment="1">
      <alignment wrapText="1"/>
    </xf>
    <xf numFmtId="164" fontId="23" fillId="0" borderId="14" xfId="0" applyFont="1" applyBorder="1" applyAlignment="1">
      <alignment/>
    </xf>
    <xf numFmtId="167" fontId="23" fillId="0" borderId="0" xfId="0" applyNumberFormat="1" applyFont="1" applyAlignment="1">
      <alignment horizontal="right"/>
    </xf>
    <xf numFmtId="167" fontId="23" fillId="0" borderId="14" xfId="0" applyNumberFormat="1" applyFont="1" applyBorder="1" applyAlignment="1">
      <alignment horizontal="right"/>
    </xf>
    <xf numFmtId="165" fontId="24" fillId="0" borderId="15" xfId="0" applyNumberFormat="1" applyFont="1" applyBorder="1" applyAlignment="1">
      <alignment/>
    </xf>
    <xf numFmtId="166" fontId="23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0" fillId="0" borderId="11" xfId="0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165" fontId="0" fillId="0" borderId="13" xfId="0" applyNumberFormat="1" applyBorder="1" applyAlignment="1">
      <alignment/>
    </xf>
    <xf numFmtId="164" fontId="0" fillId="0" borderId="16" xfId="0" applyFont="1" applyBorder="1" applyAlignment="1">
      <alignment/>
    </xf>
    <xf numFmtId="167" fontId="0" fillId="0" borderId="17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5" fontId="0" fillId="0" borderId="18" xfId="0" applyNumberFormat="1" applyBorder="1" applyAlignment="1">
      <alignment/>
    </xf>
    <xf numFmtId="164" fontId="25" fillId="0" borderId="19" xfId="0" applyFont="1" applyBorder="1" applyAlignment="1">
      <alignment/>
    </xf>
    <xf numFmtId="167" fontId="22" fillId="0" borderId="0" xfId="0" applyNumberFormat="1" applyFont="1" applyAlignment="1">
      <alignment horizontal="right"/>
    </xf>
    <xf numFmtId="165" fontId="22" fillId="0" borderId="15" xfId="0" applyNumberFormat="1" applyFont="1" applyBorder="1" applyAlignment="1">
      <alignment/>
    </xf>
    <xf numFmtId="164" fontId="23" fillId="0" borderId="11" xfId="0" applyFont="1" applyBorder="1" applyAlignment="1">
      <alignment wrapText="1"/>
    </xf>
    <xf numFmtId="164" fontId="23" fillId="0" borderId="12" xfId="0" applyFont="1" applyBorder="1" applyAlignment="1">
      <alignment/>
    </xf>
    <xf numFmtId="167" fontId="23" fillId="0" borderId="11" xfId="0" applyNumberFormat="1" applyFont="1" applyBorder="1" applyAlignment="1">
      <alignment horizontal="right"/>
    </xf>
    <xf numFmtId="167" fontId="26" fillId="24" borderId="11" xfId="0" applyNumberFormat="1" applyFont="1" applyFill="1" applyBorder="1" applyAlignment="1">
      <alignment horizontal="right" wrapText="1"/>
    </xf>
    <xf numFmtId="167" fontId="23" fillId="0" borderId="12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/>
    </xf>
    <xf numFmtId="164" fontId="23" fillId="0" borderId="20" xfId="0" applyFont="1" applyBorder="1" applyAlignment="1">
      <alignment wrapText="1"/>
    </xf>
    <xf numFmtId="167" fontId="23" fillId="0" borderId="20" xfId="0" applyNumberFormat="1" applyFont="1" applyBorder="1" applyAlignment="1">
      <alignment horizontal="right"/>
    </xf>
    <xf numFmtId="165" fontId="27" fillId="0" borderId="20" xfId="0" applyNumberFormat="1" applyFont="1" applyBorder="1" applyAlignment="1">
      <alignment/>
    </xf>
    <xf numFmtId="164" fontId="0" fillId="0" borderId="12" xfId="0" applyBorder="1" applyAlignment="1">
      <alignment/>
    </xf>
    <xf numFmtId="167" fontId="28" fillId="24" borderId="11" xfId="0" applyNumberFormat="1" applyFont="1" applyFill="1" applyBorder="1" applyAlignment="1">
      <alignment horizontal="right" wrapText="1"/>
    </xf>
    <xf numFmtId="165" fontId="0" fillId="0" borderId="11" xfId="0" applyNumberFormat="1" applyBorder="1" applyAlignment="1">
      <alignment/>
    </xf>
    <xf numFmtId="164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5" fontId="0" fillId="0" borderId="20" xfId="0" applyNumberFormat="1" applyBorder="1" applyAlignment="1">
      <alignment/>
    </xf>
    <xf numFmtId="164" fontId="23" fillId="0" borderId="11" xfId="0" applyFont="1" applyBorder="1" applyAlignment="1">
      <alignment/>
    </xf>
    <xf numFmtId="165" fontId="27" fillId="0" borderId="11" xfId="0" applyNumberFormat="1" applyFont="1" applyBorder="1" applyAlignment="1">
      <alignment/>
    </xf>
    <xf numFmtId="165" fontId="23" fillId="0" borderId="0" xfId="0" applyNumberFormat="1" applyFont="1" applyAlignment="1">
      <alignment/>
    </xf>
    <xf numFmtId="167" fontId="0" fillId="0" borderId="10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165" fontId="0" fillId="0" borderId="16" xfId="0" applyNumberFormat="1" applyBorder="1" applyAlignment="1">
      <alignment/>
    </xf>
    <xf numFmtId="164" fontId="25" fillId="0" borderId="11" xfId="0" applyFont="1" applyBorder="1" applyAlignment="1">
      <alignment/>
    </xf>
    <xf numFmtId="165" fontId="29" fillId="0" borderId="0" xfId="0" applyNumberFormat="1" applyFont="1" applyAlignment="1">
      <alignment/>
    </xf>
    <xf numFmtId="167" fontId="26" fillId="24" borderId="11" xfId="0" applyNumberFormat="1" applyFont="1" applyFill="1" applyBorder="1" applyAlignment="1">
      <alignment horizontal="right"/>
    </xf>
    <xf numFmtId="165" fontId="30" fillId="0" borderId="13" xfId="0" applyNumberFormat="1" applyFont="1" applyBorder="1" applyAlignment="1">
      <alignment/>
    </xf>
    <xf numFmtId="165" fontId="31" fillId="0" borderId="0" xfId="0" applyNumberFormat="1" applyFont="1" applyAlignment="1">
      <alignment/>
    </xf>
    <xf numFmtId="167" fontId="28" fillId="24" borderId="11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/>
    </xf>
    <xf numFmtId="167" fontId="32" fillId="0" borderId="11" xfId="0" applyNumberFormat="1" applyFont="1" applyFill="1" applyBorder="1" applyAlignment="1">
      <alignment horizontal="right" wrapText="1"/>
    </xf>
    <xf numFmtId="167" fontId="33" fillId="0" borderId="12" xfId="0" applyNumberFormat="1" applyFont="1" applyBorder="1" applyAlignment="1">
      <alignment horizontal="right"/>
    </xf>
    <xf numFmtId="167" fontId="32" fillId="0" borderId="11" xfId="0" applyNumberFormat="1" applyFont="1" applyFill="1" applyBorder="1" applyAlignment="1">
      <alignment horizontal="right"/>
    </xf>
    <xf numFmtId="165" fontId="34" fillId="0" borderId="18" xfId="0" applyNumberFormat="1" applyFont="1" applyBorder="1" applyAlignment="1">
      <alignment/>
    </xf>
    <xf numFmtId="167" fontId="35" fillId="0" borderId="12" xfId="0" applyNumberFormat="1" applyFont="1" applyBorder="1" applyAlignment="1">
      <alignment horizontal="right"/>
    </xf>
    <xf numFmtId="167" fontId="26" fillId="0" borderId="11" xfId="0" applyNumberFormat="1" applyFont="1" applyFill="1" applyBorder="1" applyAlignment="1">
      <alignment horizontal="right"/>
    </xf>
    <xf numFmtId="167" fontId="28" fillId="0" borderId="11" xfId="0" applyNumberFormat="1" applyFont="1" applyFill="1" applyBorder="1" applyAlignment="1">
      <alignment horizontal="right"/>
    </xf>
    <xf numFmtId="164" fontId="36" fillId="0" borderId="11" xfId="0" applyFont="1" applyBorder="1" applyAlignment="1">
      <alignment/>
    </xf>
    <xf numFmtId="164" fontId="37" fillId="0" borderId="11" xfId="0" applyFont="1" applyBorder="1" applyAlignment="1">
      <alignment/>
    </xf>
    <xf numFmtId="165" fontId="23" fillId="0" borderId="18" xfId="0" applyNumberFormat="1" applyFont="1" applyBorder="1" applyAlignment="1">
      <alignment/>
    </xf>
    <xf numFmtId="164" fontId="0" fillId="0" borderId="11" xfId="0" applyFont="1" applyBorder="1" applyAlignment="1">
      <alignment wrapText="1" readingOrder="1"/>
    </xf>
    <xf numFmtId="167" fontId="38" fillId="24" borderId="11" xfId="0" applyNumberFormat="1" applyFont="1" applyFill="1" applyBorder="1" applyAlignment="1">
      <alignment horizontal="right" wrapText="1"/>
    </xf>
    <xf numFmtId="168" fontId="32" fillId="24" borderId="11" xfId="0" applyNumberFormat="1" applyFont="1" applyFill="1" applyBorder="1" applyAlignment="1">
      <alignment horizontal="right"/>
    </xf>
    <xf numFmtId="167" fontId="32" fillId="24" borderId="11" xfId="0" applyNumberFormat="1" applyFont="1" applyFill="1" applyBorder="1" applyAlignment="1">
      <alignment horizontal="right" wrapText="1"/>
    </xf>
    <xf numFmtId="167" fontId="39" fillId="24" borderId="11" xfId="0" applyNumberFormat="1" applyFont="1" applyFill="1" applyBorder="1" applyAlignment="1">
      <alignment horizontal="right"/>
    </xf>
    <xf numFmtId="169" fontId="39" fillId="24" borderId="11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164" fontId="23" fillId="0" borderId="11" xfId="0" applyFont="1" applyBorder="1" applyAlignment="1">
      <alignment horizontal="left" wrapText="1"/>
    </xf>
    <xf numFmtId="167" fontId="32" fillId="24" borderId="11" xfId="0" applyNumberFormat="1" applyFont="1" applyFill="1" applyBorder="1" applyAlignment="1">
      <alignment horizontal="right"/>
    </xf>
    <xf numFmtId="169" fontId="40" fillId="24" borderId="18" xfId="0" applyNumberFormat="1" applyFont="1" applyFill="1" applyBorder="1" applyAlignment="1">
      <alignment horizontal="right"/>
    </xf>
    <xf numFmtId="169" fontId="32" fillId="24" borderId="0" xfId="0" applyNumberFormat="1" applyFont="1" applyFill="1" applyBorder="1" applyAlignment="1">
      <alignment horizontal="right"/>
    </xf>
    <xf numFmtId="164" fontId="0" fillId="0" borderId="11" xfId="0" applyFont="1" applyBorder="1" applyAlignment="1">
      <alignment horizontal="left" wrapText="1"/>
    </xf>
    <xf numFmtId="169" fontId="39" fillId="24" borderId="18" xfId="0" applyNumberFormat="1" applyFont="1" applyFill="1" applyBorder="1" applyAlignment="1">
      <alignment horizontal="right"/>
    </xf>
    <xf numFmtId="169" fontId="39" fillId="24" borderId="0" xfId="0" applyNumberFormat="1" applyFont="1" applyFill="1" applyBorder="1" applyAlignment="1">
      <alignment horizontal="right"/>
    </xf>
    <xf numFmtId="164" fontId="41" fillId="0" borderId="11" xfId="0" applyFont="1" applyFill="1" applyBorder="1" applyAlignment="1">
      <alignment wrapText="1"/>
    </xf>
    <xf numFmtId="167" fontId="42" fillId="0" borderId="13" xfId="0" applyNumberFormat="1" applyFont="1" applyFill="1" applyBorder="1" applyAlignment="1">
      <alignment horizontal="right"/>
    </xf>
    <xf numFmtId="167" fontId="42" fillId="0" borderId="11" xfId="0" applyNumberFormat="1" applyFont="1" applyFill="1" applyBorder="1" applyAlignment="1">
      <alignment horizontal="right"/>
    </xf>
    <xf numFmtId="169" fontId="43" fillId="0" borderId="11" xfId="0" applyNumberFormat="1" applyFont="1" applyFill="1" applyBorder="1" applyAlignment="1">
      <alignment/>
    </xf>
    <xf numFmtId="169" fontId="44" fillId="25" borderId="11" xfId="0" applyNumberFormat="1" applyFont="1" applyFill="1" applyBorder="1" applyAlignment="1">
      <alignment/>
    </xf>
    <xf numFmtId="164" fontId="45" fillId="25" borderId="11" xfId="0" applyFont="1" applyFill="1" applyBorder="1" applyAlignment="1">
      <alignment wrapText="1"/>
    </xf>
    <xf numFmtId="167" fontId="32" fillId="25" borderId="11" xfId="0" applyNumberFormat="1" applyFont="1" applyFill="1" applyBorder="1" applyAlignment="1">
      <alignment horizontal="right" wrapText="1"/>
    </xf>
    <xf numFmtId="167" fontId="46" fillId="25" borderId="13" xfId="0" applyNumberFormat="1" applyFont="1" applyFill="1" applyBorder="1" applyAlignment="1">
      <alignment horizontal="right"/>
    </xf>
    <xf numFmtId="167" fontId="28" fillId="25" borderId="11" xfId="0" applyNumberFormat="1" applyFont="1" applyFill="1" applyBorder="1" applyAlignment="1">
      <alignment horizontal="right"/>
    </xf>
    <xf numFmtId="167" fontId="46" fillId="25" borderId="11" xfId="0" applyNumberFormat="1" applyFont="1" applyFill="1" applyBorder="1" applyAlignment="1">
      <alignment horizontal="right"/>
    </xf>
    <xf numFmtId="169" fontId="47" fillId="25" borderId="11" xfId="0" applyNumberFormat="1" applyFont="1" applyFill="1" applyBorder="1" applyAlignment="1">
      <alignment/>
    </xf>
    <xf numFmtId="164" fontId="0" fillId="25" borderId="0" xfId="0" applyFill="1" applyAlignment="1">
      <alignment/>
    </xf>
    <xf numFmtId="164" fontId="48" fillId="25" borderId="11" xfId="0" applyFont="1" applyFill="1" applyBorder="1" applyAlignment="1">
      <alignment wrapText="1"/>
    </xf>
    <xf numFmtId="167" fontId="48" fillId="25" borderId="11" xfId="0" applyNumberFormat="1" applyFont="1" applyFill="1" applyBorder="1" applyAlignment="1">
      <alignment wrapText="1"/>
    </xf>
    <xf numFmtId="169" fontId="47" fillId="25" borderId="14" xfId="0" applyNumberFormat="1" applyFont="1" applyFill="1" applyBorder="1" applyAlignment="1">
      <alignment/>
    </xf>
    <xf numFmtId="169" fontId="45" fillId="25" borderId="0" xfId="0" applyNumberFormat="1" applyFont="1" applyFill="1" applyBorder="1" applyAlignment="1">
      <alignment/>
    </xf>
    <xf numFmtId="167" fontId="46" fillId="25" borderId="10" xfId="0" applyNumberFormat="1" applyFont="1" applyFill="1" applyBorder="1" applyAlignment="1">
      <alignment horizontal="right"/>
    </xf>
    <xf numFmtId="167" fontId="32" fillId="24" borderId="10" xfId="0" applyNumberFormat="1" applyFont="1" applyFill="1" applyBorder="1" applyAlignment="1">
      <alignment horizontal="right"/>
    </xf>
    <xf numFmtId="169" fontId="40" fillId="24" borderId="11" xfId="0" applyNumberFormat="1" applyFont="1" applyFill="1" applyBorder="1" applyAlignment="1">
      <alignment horizontal="right"/>
    </xf>
    <xf numFmtId="167" fontId="39" fillId="24" borderId="11" xfId="0" applyNumberFormat="1" applyFont="1" applyFill="1" applyBorder="1" applyAlignment="1">
      <alignment horizontal="right" wrapText="1"/>
    </xf>
    <xf numFmtId="169" fontId="49" fillId="24" borderId="11" xfId="0" applyNumberFormat="1" applyFont="1" applyFill="1" applyBorder="1" applyAlignment="1">
      <alignment horizontal="right"/>
    </xf>
    <xf numFmtId="169" fontId="28" fillId="24" borderId="18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50" fillId="0" borderId="11" xfId="0" applyFont="1" applyBorder="1" applyAlignment="1">
      <alignment wrapText="1"/>
    </xf>
    <xf numFmtId="169" fontId="51" fillId="24" borderId="18" xfId="0" applyNumberFormat="1" applyFont="1" applyFill="1" applyBorder="1" applyAlignment="1">
      <alignment horizontal="right"/>
    </xf>
    <xf numFmtId="164" fontId="23" fillId="26" borderId="11" xfId="0" applyFont="1" applyFill="1" applyBorder="1" applyAlignment="1">
      <alignment wrapText="1"/>
    </xf>
    <xf numFmtId="167" fontId="32" fillId="26" borderId="11" xfId="0" applyNumberFormat="1" applyFont="1" applyFill="1" applyBorder="1" applyAlignment="1">
      <alignment horizontal="right" wrapText="1"/>
    </xf>
    <xf numFmtId="167" fontId="32" fillId="26" borderId="11" xfId="0" applyNumberFormat="1" applyFont="1" applyFill="1" applyBorder="1" applyAlignment="1">
      <alignment horizontal="right"/>
    </xf>
    <xf numFmtId="167" fontId="26" fillId="26" borderId="11" xfId="0" applyNumberFormat="1" applyFont="1" applyFill="1" applyBorder="1" applyAlignment="1">
      <alignment horizontal="right"/>
    </xf>
    <xf numFmtId="167" fontId="23" fillId="26" borderId="11" xfId="0" applyNumberFormat="1" applyFont="1" applyFill="1" applyBorder="1" applyAlignment="1">
      <alignment horizontal="right"/>
    </xf>
    <xf numFmtId="169" fontId="52" fillId="26" borderId="18" xfId="0" applyNumberFormat="1" applyFont="1" applyFill="1" applyBorder="1" applyAlignment="1">
      <alignment horizontal="right"/>
    </xf>
    <xf numFmtId="169" fontId="32" fillId="26" borderId="0" xfId="0" applyNumberFormat="1" applyFont="1" applyFill="1" applyBorder="1" applyAlignment="1">
      <alignment horizontal="right"/>
    </xf>
    <xf numFmtId="164" fontId="23" fillId="26" borderId="0" xfId="0" applyFont="1" applyFill="1" applyAlignment="1">
      <alignment/>
    </xf>
    <xf numFmtId="165" fontId="53" fillId="0" borderId="18" xfId="0" applyNumberFormat="1" applyFont="1" applyBorder="1" applyAlignment="1">
      <alignment/>
    </xf>
    <xf numFmtId="164" fontId="33" fillId="0" borderId="11" xfId="0" applyFont="1" applyBorder="1" applyAlignment="1">
      <alignment wrapText="1" readingOrder="1"/>
    </xf>
    <xf numFmtId="165" fontId="0" fillId="0" borderId="18" xfId="0" applyNumberFormat="1" applyFont="1" applyBorder="1" applyAlignment="1">
      <alignment/>
    </xf>
    <xf numFmtId="164" fontId="37" fillId="0" borderId="11" xfId="0" applyFont="1" applyBorder="1" applyAlignment="1">
      <alignment wrapText="1" readingOrder="1"/>
    </xf>
    <xf numFmtId="164" fontId="36" fillId="0" borderId="11" xfId="0" applyFont="1" applyBorder="1" applyAlignment="1">
      <alignment wrapText="1" readingOrder="1"/>
    </xf>
    <xf numFmtId="165" fontId="0" fillId="0" borderId="11" xfId="0" applyNumberFormat="1" applyFont="1" applyBorder="1" applyAlignment="1">
      <alignment/>
    </xf>
    <xf numFmtId="165" fontId="34" fillId="0" borderId="11" xfId="0" applyNumberFormat="1" applyFont="1" applyBorder="1" applyAlignment="1">
      <alignment/>
    </xf>
    <xf numFmtId="164" fontId="23" fillId="0" borderId="11" xfId="0" applyFont="1" applyBorder="1" applyAlignment="1">
      <alignment wrapText="1" readingOrder="1"/>
    </xf>
    <xf numFmtId="165" fontId="23" fillId="0" borderId="11" xfId="0" applyNumberFormat="1" applyFont="1" applyBorder="1" applyAlignment="1">
      <alignment/>
    </xf>
    <xf numFmtId="167" fontId="39" fillId="0" borderId="11" xfId="0" applyNumberFormat="1" applyFont="1" applyFill="1" applyBorder="1" applyAlignment="1">
      <alignment horizontal="right"/>
    </xf>
    <xf numFmtId="167" fontId="32" fillId="0" borderId="12" xfId="0" applyNumberFormat="1" applyFont="1" applyFill="1" applyBorder="1" applyAlignment="1">
      <alignment horizontal="right" wrapText="1"/>
    </xf>
    <xf numFmtId="167" fontId="32" fillId="0" borderId="12" xfId="0" applyNumberFormat="1" applyFont="1" applyFill="1" applyBorder="1" applyAlignment="1">
      <alignment horizontal="right"/>
    </xf>
    <xf numFmtId="165" fontId="54" fillId="0" borderId="11" xfId="0" applyNumberFormat="1" applyFont="1" applyBorder="1" applyAlignment="1">
      <alignment/>
    </xf>
    <xf numFmtId="164" fontId="0" fillId="0" borderId="11" xfId="0" applyFont="1" applyBorder="1" applyAlignment="1">
      <alignment wrapText="1"/>
    </xf>
    <xf numFmtId="165" fontId="55" fillId="0" borderId="11" xfId="0" applyNumberFormat="1" applyFont="1" applyBorder="1" applyAlignment="1">
      <alignment/>
    </xf>
    <xf numFmtId="164" fontId="56" fillId="0" borderId="11" xfId="0" applyFont="1" applyBorder="1" applyAlignment="1">
      <alignment wrapText="1"/>
    </xf>
    <xf numFmtId="164" fontId="36" fillId="0" borderId="12" xfId="0" applyFont="1" applyBorder="1" applyAlignment="1">
      <alignment/>
    </xf>
    <xf numFmtId="167" fontId="36" fillId="0" borderId="11" xfId="0" applyNumberFormat="1" applyFont="1" applyBorder="1" applyAlignment="1">
      <alignment horizontal="right"/>
    </xf>
    <xf numFmtId="167" fontId="36" fillId="0" borderId="12" xfId="0" applyNumberFormat="1" applyFont="1" applyBorder="1" applyAlignment="1">
      <alignment horizontal="right"/>
    </xf>
    <xf numFmtId="170" fontId="36" fillId="0" borderId="11" xfId="0" applyNumberFormat="1" applyFont="1" applyBorder="1" applyAlignment="1">
      <alignment/>
    </xf>
    <xf numFmtId="166" fontId="36" fillId="0" borderId="0" xfId="0" applyNumberFormat="1" applyFont="1" applyAlignment="1">
      <alignment/>
    </xf>
    <xf numFmtId="164" fontId="36" fillId="0" borderId="0" xfId="0" applyFont="1" applyAlignment="1">
      <alignment/>
    </xf>
    <xf numFmtId="167" fontId="0" fillId="0" borderId="0" xfId="0" applyNumberFormat="1" applyFont="1" applyBorder="1" applyAlignment="1">
      <alignment horizontal="center" wrapText="1"/>
    </xf>
    <xf numFmtId="167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5" fontId="36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righ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N88"/>
  <sheetViews>
    <sheetView tabSelected="1" view="pageBreakPreview" zoomScaleSheetLayoutView="100" workbookViewId="0" topLeftCell="A61">
      <selection activeCell="G32" sqref="G32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5.28125" style="1" customWidth="1"/>
    <col min="5" max="5" width="7.57421875" style="1" customWidth="1"/>
    <col min="6" max="6" width="7.8515625" style="1" customWidth="1"/>
    <col min="7" max="7" width="13.7109375" style="2" customWidth="1"/>
    <col min="8" max="8" width="0" style="3" hidden="1" customWidth="1"/>
    <col min="9" max="12" width="0" style="0" hidden="1" customWidth="1"/>
  </cols>
  <sheetData>
    <row r="2" spans="1:7" ht="12.75">
      <c r="A2" s="4" t="s">
        <v>0</v>
      </c>
      <c r="B2" s="4"/>
      <c r="C2" s="4"/>
      <c r="D2" s="4"/>
      <c r="E2" s="4"/>
      <c r="F2" s="4"/>
      <c r="G2" s="4"/>
    </row>
    <row r="3" ht="4.5" customHeight="1"/>
    <row r="4" spans="1:7" ht="12.75">
      <c r="A4" s="5" t="s">
        <v>1</v>
      </c>
      <c r="B4" s="5"/>
      <c r="C4" s="5"/>
      <c r="D4" s="5"/>
      <c r="E4" s="5"/>
      <c r="F4" s="5"/>
      <c r="G4" s="5"/>
    </row>
    <row r="5" ht="9" customHeight="1"/>
    <row r="6" spans="1:7" ht="32.25" customHeight="1">
      <c r="A6" s="6" t="s">
        <v>2</v>
      </c>
      <c r="B6" s="7" t="s">
        <v>3</v>
      </c>
      <c r="C6" s="8" t="s">
        <v>4</v>
      </c>
      <c r="D6" s="7" t="s">
        <v>5</v>
      </c>
      <c r="E6" s="8" t="s">
        <v>6</v>
      </c>
      <c r="F6" s="7" t="s">
        <v>7</v>
      </c>
      <c r="G6" s="7" t="s">
        <v>8</v>
      </c>
    </row>
    <row r="7" spans="1:8" s="14" customFormat="1" ht="12.75">
      <c r="A7" s="9" t="s">
        <v>9</v>
      </c>
      <c r="B7" s="10"/>
      <c r="C7" s="11"/>
      <c r="D7" s="11"/>
      <c r="E7" s="11"/>
      <c r="F7" s="11"/>
      <c r="G7" s="12"/>
      <c r="H7" s="13"/>
    </row>
    <row r="8" spans="1:8" s="21" customFormat="1" ht="25.5" customHeight="1">
      <c r="A8" s="15" t="s">
        <v>10</v>
      </c>
      <c r="B8" s="16">
        <v>751</v>
      </c>
      <c r="C8" s="17" t="s">
        <v>11</v>
      </c>
      <c r="D8" s="18" t="s">
        <v>12</v>
      </c>
      <c r="E8" s="17" t="s">
        <v>13</v>
      </c>
      <c r="F8" s="18" t="s">
        <v>14</v>
      </c>
      <c r="G8" s="19">
        <f>SUM(G9:G10)</f>
        <v>1114957</v>
      </c>
      <c r="H8" s="20"/>
    </row>
    <row r="9" spans="1:7" ht="12.75">
      <c r="A9" s="22" t="s">
        <v>15</v>
      </c>
      <c r="B9" s="22">
        <v>751</v>
      </c>
      <c r="C9" s="23" t="s">
        <v>11</v>
      </c>
      <c r="D9" s="18" t="s">
        <v>12</v>
      </c>
      <c r="E9" s="23" t="s">
        <v>16</v>
      </c>
      <c r="F9" s="24" t="s">
        <v>17</v>
      </c>
      <c r="G9" s="25">
        <v>856342</v>
      </c>
    </row>
    <row r="10" spans="1:7" ht="12.75">
      <c r="A10" s="26" t="s">
        <v>18</v>
      </c>
      <c r="B10" s="26">
        <v>751</v>
      </c>
      <c r="C10" s="27" t="s">
        <v>11</v>
      </c>
      <c r="D10" s="18" t="s">
        <v>12</v>
      </c>
      <c r="E10" s="27" t="s">
        <v>16</v>
      </c>
      <c r="F10" s="28" t="s">
        <v>19</v>
      </c>
      <c r="G10" s="29">
        <v>258615</v>
      </c>
    </row>
    <row r="11" spans="1:8" s="14" customFormat="1" ht="12.75">
      <c r="A11" s="30" t="s">
        <v>20</v>
      </c>
      <c r="C11" s="31"/>
      <c r="D11" s="31"/>
      <c r="E11" s="31"/>
      <c r="F11" s="31"/>
      <c r="G11" s="32"/>
      <c r="H11" s="13"/>
    </row>
    <row r="12" spans="1:8" s="21" customFormat="1" ht="12.75">
      <c r="A12" s="33" t="s">
        <v>21</v>
      </c>
      <c r="B12" s="34">
        <v>751</v>
      </c>
      <c r="C12" s="35" t="s">
        <v>22</v>
      </c>
      <c r="D12" s="36" t="s">
        <v>23</v>
      </c>
      <c r="E12" s="35" t="s">
        <v>13</v>
      </c>
      <c r="F12" s="37" t="s">
        <v>13</v>
      </c>
      <c r="G12" s="38">
        <f>SUM(G13+G16+G21+G22)</f>
        <v>4459179</v>
      </c>
      <c r="H12" s="20"/>
    </row>
    <row r="13" spans="1:8" s="21" customFormat="1" ht="12.75">
      <c r="A13" s="39" t="s">
        <v>10</v>
      </c>
      <c r="B13" s="21">
        <v>751</v>
      </c>
      <c r="C13" s="40" t="s">
        <v>22</v>
      </c>
      <c r="D13" s="36" t="s">
        <v>23</v>
      </c>
      <c r="E13" s="40" t="s">
        <v>13</v>
      </c>
      <c r="F13" s="17" t="s">
        <v>14</v>
      </c>
      <c r="G13" s="41">
        <f>SUM(G14:G15)</f>
        <v>4049179</v>
      </c>
      <c r="H13" s="20"/>
    </row>
    <row r="14" spans="1:7" ht="12.75">
      <c r="A14" s="22" t="s">
        <v>15</v>
      </c>
      <c r="B14" s="42">
        <v>751</v>
      </c>
      <c r="C14" s="24" t="s">
        <v>22</v>
      </c>
      <c r="D14" s="43" t="s">
        <v>23</v>
      </c>
      <c r="E14" s="24" t="s">
        <v>16</v>
      </c>
      <c r="F14" s="23" t="s">
        <v>17</v>
      </c>
      <c r="G14" s="44">
        <v>3109968</v>
      </c>
    </row>
    <row r="15" spans="1:7" ht="12.75">
      <c r="A15" s="45" t="s">
        <v>24</v>
      </c>
      <c r="B15">
        <v>751</v>
      </c>
      <c r="C15" s="46" t="s">
        <v>22</v>
      </c>
      <c r="D15" s="43" t="s">
        <v>23</v>
      </c>
      <c r="E15" s="46" t="s">
        <v>16</v>
      </c>
      <c r="F15" s="47" t="s">
        <v>19</v>
      </c>
      <c r="G15" s="48">
        <v>939211</v>
      </c>
    </row>
    <row r="16" spans="1:14" s="21" customFormat="1" ht="12.75">
      <c r="A16" s="49" t="s">
        <v>25</v>
      </c>
      <c r="B16" s="34">
        <v>751</v>
      </c>
      <c r="C16" s="35" t="s">
        <v>22</v>
      </c>
      <c r="D16" s="43" t="s">
        <v>23</v>
      </c>
      <c r="E16" s="35" t="s">
        <v>26</v>
      </c>
      <c r="F16" s="37" t="s">
        <v>27</v>
      </c>
      <c r="G16" s="50">
        <f>SUM(G17:G20)</f>
        <v>238500</v>
      </c>
      <c r="H16" s="20"/>
      <c r="N16" s="51">
        <f>SUM(G16+G21+G22)</f>
        <v>410000</v>
      </c>
    </row>
    <row r="17" spans="1:7" ht="12.75">
      <c r="A17" s="45" t="s">
        <v>28</v>
      </c>
      <c r="B17">
        <v>751</v>
      </c>
      <c r="C17" s="46" t="s">
        <v>22</v>
      </c>
      <c r="D17" s="43" t="s">
        <v>23</v>
      </c>
      <c r="E17" s="24" t="s">
        <v>26</v>
      </c>
      <c r="F17" s="47" t="s">
        <v>29</v>
      </c>
      <c r="G17" s="48">
        <v>60000</v>
      </c>
    </row>
    <row r="18" spans="1:7" ht="12.75">
      <c r="A18" s="22" t="s">
        <v>30</v>
      </c>
      <c r="B18" s="42">
        <v>751</v>
      </c>
      <c r="C18" s="24" t="s">
        <v>22</v>
      </c>
      <c r="D18" s="43" t="s">
        <v>23</v>
      </c>
      <c r="E18" s="24" t="s">
        <v>31</v>
      </c>
      <c r="F18" s="23" t="s">
        <v>32</v>
      </c>
      <c r="G18" s="44">
        <v>141500</v>
      </c>
    </row>
    <row r="19" spans="1:7" ht="12.75">
      <c r="A19" s="22" t="s">
        <v>33</v>
      </c>
      <c r="B19" s="42">
        <v>751</v>
      </c>
      <c r="C19" s="24" t="s">
        <v>22</v>
      </c>
      <c r="D19" s="43" t="s">
        <v>23</v>
      </c>
      <c r="E19" s="24" t="s">
        <v>26</v>
      </c>
      <c r="F19" s="23" t="s">
        <v>34</v>
      </c>
      <c r="G19" s="44">
        <v>15000</v>
      </c>
    </row>
    <row r="20" spans="1:7" ht="12.75">
      <c r="A20" s="22" t="s">
        <v>35</v>
      </c>
      <c r="B20" s="42">
        <v>751</v>
      </c>
      <c r="C20" s="24" t="s">
        <v>22</v>
      </c>
      <c r="D20" s="43" t="s">
        <v>23</v>
      </c>
      <c r="E20" s="24" t="s">
        <v>26</v>
      </c>
      <c r="F20" s="23" t="s">
        <v>36</v>
      </c>
      <c r="G20" s="44">
        <v>22000</v>
      </c>
    </row>
    <row r="21" spans="1:8" s="21" customFormat="1" ht="12.75">
      <c r="A21" s="49" t="s">
        <v>37</v>
      </c>
      <c r="B21" s="21">
        <v>751</v>
      </c>
      <c r="C21" s="40" t="s">
        <v>22</v>
      </c>
      <c r="D21" s="36" t="s">
        <v>23</v>
      </c>
      <c r="E21" s="40" t="s">
        <v>38</v>
      </c>
      <c r="F21" s="17" t="s">
        <v>39</v>
      </c>
      <c r="G21" s="41">
        <v>32000</v>
      </c>
      <c r="H21" s="20"/>
    </row>
    <row r="22" spans="1:8" s="21" customFormat="1" ht="12.75">
      <c r="A22" s="49" t="s">
        <v>40</v>
      </c>
      <c r="B22" s="34">
        <v>751</v>
      </c>
      <c r="C22" s="35" t="s">
        <v>22</v>
      </c>
      <c r="D22" s="36" t="s">
        <v>23</v>
      </c>
      <c r="E22" s="35" t="s">
        <v>13</v>
      </c>
      <c r="F22" s="37" t="s">
        <v>41</v>
      </c>
      <c r="G22" s="50">
        <f>SUM(G23:G24)</f>
        <v>139500</v>
      </c>
      <c r="H22" s="20"/>
    </row>
    <row r="23" spans="1:7" ht="12.75">
      <c r="A23" s="22" t="s">
        <v>42</v>
      </c>
      <c r="B23">
        <v>751</v>
      </c>
      <c r="C23" s="28" t="s">
        <v>22</v>
      </c>
      <c r="D23" s="43" t="s">
        <v>23</v>
      </c>
      <c r="E23" s="24" t="s">
        <v>26</v>
      </c>
      <c r="F23" s="52" t="s">
        <v>43</v>
      </c>
      <c r="G23" s="44">
        <v>11500</v>
      </c>
    </row>
    <row r="24" spans="1:7" ht="12.75">
      <c r="A24" s="22" t="s">
        <v>44</v>
      </c>
      <c r="B24" s="22">
        <v>751</v>
      </c>
      <c r="C24" s="23" t="s">
        <v>22</v>
      </c>
      <c r="D24" s="43" t="s">
        <v>23</v>
      </c>
      <c r="E24" s="24" t="s">
        <v>26</v>
      </c>
      <c r="F24" s="53" t="s">
        <v>45</v>
      </c>
      <c r="G24" s="54">
        <v>128000</v>
      </c>
    </row>
    <row r="25" spans="1:10" ht="14.25" customHeight="1">
      <c r="A25" s="55" t="s">
        <v>46</v>
      </c>
      <c r="B25" s="22"/>
      <c r="C25" s="24"/>
      <c r="D25" s="24"/>
      <c r="E25" s="24"/>
      <c r="F25" s="24"/>
      <c r="G25" s="25"/>
      <c r="J25" s="56"/>
    </row>
    <row r="26" spans="1:10" s="21" customFormat="1" ht="12.75" customHeight="1">
      <c r="A26" s="49" t="s">
        <v>47</v>
      </c>
      <c r="B26" s="49">
        <v>751</v>
      </c>
      <c r="C26" s="37" t="s">
        <v>48</v>
      </c>
      <c r="D26" s="57" t="s">
        <v>49</v>
      </c>
      <c r="E26" s="37" t="s">
        <v>50</v>
      </c>
      <c r="F26" s="35" t="s">
        <v>13</v>
      </c>
      <c r="G26" s="58">
        <f>SUM(G27)</f>
        <v>50000</v>
      </c>
      <c r="H26" s="20"/>
      <c r="J26" s="59"/>
    </row>
    <row r="27" spans="1:10" ht="12.75" customHeight="1">
      <c r="A27" s="22" t="s">
        <v>37</v>
      </c>
      <c r="B27" s="22">
        <v>751</v>
      </c>
      <c r="C27" s="23" t="s">
        <v>48</v>
      </c>
      <c r="D27" s="60" t="s">
        <v>49</v>
      </c>
      <c r="E27" s="23" t="s">
        <v>50</v>
      </c>
      <c r="F27" s="24" t="s">
        <v>39</v>
      </c>
      <c r="G27" s="61">
        <v>50000</v>
      </c>
      <c r="J27" s="56"/>
    </row>
    <row r="28" spans="1:7" ht="12.75">
      <c r="A28" s="33" t="s">
        <v>51</v>
      </c>
      <c r="B28" s="62" t="s">
        <v>52</v>
      </c>
      <c r="C28" s="63" t="s">
        <v>53</v>
      </c>
      <c r="D28" s="57" t="s">
        <v>54</v>
      </c>
      <c r="E28" s="64" t="s">
        <v>13</v>
      </c>
      <c r="F28" s="64" t="s">
        <v>13</v>
      </c>
      <c r="G28" s="65">
        <f>SUM(G29:G32)</f>
        <v>1634800</v>
      </c>
    </row>
    <row r="29" spans="1:7" ht="12.75">
      <c r="A29" s="22" t="s">
        <v>33</v>
      </c>
      <c r="B29" s="62" t="s">
        <v>52</v>
      </c>
      <c r="C29" s="66" t="s">
        <v>53</v>
      </c>
      <c r="D29" s="60" t="s">
        <v>54</v>
      </c>
      <c r="E29" s="64" t="s">
        <v>26</v>
      </c>
      <c r="F29" s="53" t="s">
        <v>34</v>
      </c>
      <c r="G29" s="29">
        <v>95000</v>
      </c>
    </row>
    <row r="30" spans="1:7" ht="12.75">
      <c r="A30" s="22" t="s">
        <v>30</v>
      </c>
      <c r="B30" s="62" t="s">
        <v>52</v>
      </c>
      <c r="C30" s="66" t="s">
        <v>53</v>
      </c>
      <c r="D30" s="60" t="s">
        <v>54</v>
      </c>
      <c r="E30" s="64" t="s">
        <v>31</v>
      </c>
      <c r="F30" s="53" t="s">
        <v>32</v>
      </c>
      <c r="G30" s="29">
        <v>280000</v>
      </c>
    </row>
    <row r="31" spans="1:7" ht="12.75">
      <c r="A31" s="22" t="s">
        <v>35</v>
      </c>
      <c r="B31" s="62" t="s">
        <v>52</v>
      </c>
      <c r="C31" s="66" t="s">
        <v>53</v>
      </c>
      <c r="D31" s="60" t="s">
        <v>54</v>
      </c>
      <c r="E31" s="64" t="s">
        <v>26</v>
      </c>
      <c r="F31" s="53" t="s">
        <v>36</v>
      </c>
      <c r="G31" s="29">
        <v>1074800</v>
      </c>
    </row>
    <row r="32" spans="1:7" ht="12.75">
      <c r="A32" s="22" t="s">
        <v>44</v>
      </c>
      <c r="B32" s="62" t="s">
        <v>52</v>
      </c>
      <c r="C32" s="66" t="s">
        <v>53</v>
      </c>
      <c r="D32" s="60" t="s">
        <v>54</v>
      </c>
      <c r="E32" s="64" t="s">
        <v>26</v>
      </c>
      <c r="F32" s="53" t="s">
        <v>45</v>
      </c>
      <c r="G32" s="29">
        <v>185000</v>
      </c>
    </row>
    <row r="33" spans="1:7" ht="12.75">
      <c r="A33" s="49" t="s">
        <v>55</v>
      </c>
      <c r="B33" s="62" t="s">
        <v>52</v>
      </c>
      <c r="C33" s="63" t="s">
        <v>53</v>
      </c>
      <c r="D33" s="67" t="s">
        <v>56</v>
      </c>
      <c r="E33" s="64" t="s">
        <v>13</v>
      </c>
      <c r="F33" s="64" t="s">
        <v>13</v>
      </c>
      <c r="G33" s="65">
        <f>SUM(G34:G34)</f>
        <v>33000</v>
      </c>
    </row>
    <row r="34" spans="1:7" ht="12.75">
      <c r="A34" s="22" t="s">
        <v>44</v>
      </c>
      <c r="B34" s="62" t="s">
        <v>52</v>
      </c>
      <c r="C34" s="66" t="s">
        <v>53</v>
      </c>
      <c r="D34" s="68" t="s">
        <v>56</v>
      </c>
      <c r="E34" s="64" t="s">
        <v>26</v>
      </c>
      <c r="F34" s="53" t="s">
        <v>45</v>
      </c>
      <c r="G34" s="29">
        <v>33000</v>
      </c>
    </row>
    <row r="35" spans="1:7" ht="12.75">
      <c r="A35" s="69" t="s">
        <v>57</v>
      </c>
      <c r="B35" s="62" t="s">
        <v>52</v>
      </c>
      <c r="C35" s="64" t="s">
        <v>58</v>
      </c>
      <c r="D35" s="57" t="s">
        <v>59</v>
      </c>
      <c r="E35" s="64" t="s">
        <v>13</v>
      </c>
      <c r="F35" s="64" t="s">
        <v>13</v>
      </c>
      <c r="G35" s="65">
        <f>SUM(G38:H40)</f>
        <v>296000</v>
      </c>
    </row>
    <row r="36" spans="1:7" ht="15" customHeight="1">
      <c r="A36" s="70" t="s">
        <v>60</v>
      </c>
      <c r="B36" s="62" t="s">
        <v>52</v>
      </c>
      <c r="C36" s="64" t="s">
        <v>58</v>
      </c>
      <c r="D36" s="57" t="s">
        <v>59</v>
      </c>
      <c r="E36" s="64" t="s">
        <v>13</v>
      </c>
      <c r="F36" s="64" t="s">
        <v>13</v>
      </c>
      <c r="G36" s="71">
        <f>SUM(G38:H40)</f>
        <v>296000</v>
      </c>
    </row>
    <row r="37" spans="1:8" ht="39" customHeight="1">
      <c r="A37" s="72" t="s">
        <v>61</v>
      </c>
      <c r="B37" s="73" t="s">
        <v>52</v>
      </c>
      <c r="C37" s="57" t="s">
        <v>62</v>
      </c>
      <c r="D37" s="57" t="s">
        <v>59</v>
      </c>
      <c r="E37" s="57" t="s">
        <v>13</v>
      </c>
      <c r="F37" s="57" t="s">
        <v>13</v>
      </c>
      <c r="G37" s="74">
        <f>SUM(G38:H40)</f>
        <v>296000</v>
      </c>
      <c r="H37" s="74"/>
    </row>
    <row r="38" spans="1:12" ht="16.5" customHeight="1">
      <c r="A38" s="22" t="s">
        <v>15</v>
      </c>
      <c r="B38" s="75" t="s">
        <v>52</v>
      </c>
      <c r="C38" s="76" t="s">
        <v>62</v>
      </c>
      <c r="D38" s="60" t="s">
        <v>59</v>
      </c>
      <c r="E38" s="76" t="s">
        <v>16</v>
      </c>
      <c r="F38" s="76" t="s">
        <v>17</v>
      </c>
      <c r="G38" s="77">
        <v>216000</v>
      </c>
      <c r="H38" s="77"/>
      <c r="L38" s="78"/>
    </row>
    <row r="39" spans="1:8" ht="12.75">
      <c r="A39" s="22" t="s">
        <v>24</v>
      </c>
      <c r="B39" s="75" t="s">
        <v>52</v>
      </c>
      <c r="C39" s="76" t="s">
        <v>62</v>
      </c>
      <c r="D39" s="60" t="s">
        <v>59</v>
      </c>
      <c r="E39" s="76" t="s">
        <v>16</v>
      </c>
      <c r="F39" s="76" t="s">
        <v>19</v>
      </c>
      <c r="G39" s="77">
        <v>65232</v>
      </c>
      <c r="H39" s="77"/>
    </row>
    <row r="40" spans="1:8" ht="15.75" customHeight="1">
      <c r="A40" s="22" t="s">
        <v>44</v>
      </c>
      <c r="B40" s="75" t="s">
        <v>52</v>
      </c>
      <c r="C40" s="76" t="s">
        <v>62</v>
      </c>
      <c r="D40" s="60" t="s">
        <v>59</v>
      </c>
      <c r="E40" s="76" t="s">
        <v>26</v>
      </c>
      <c r="F40" s="76" t="s">
        <v>45</v>
      </c>
      <c r="G40" s="77">
        <v>14768</v>
      </c>
      <c r="H40" s="77"/>
    </row>
    <row r="41" spans="1:8" s="21" customFormat="1" ht="42" customHeight="1">
      <c r="A41" s="79" t="s">
        <v>63</v>
      </c>
      <c r="B41" s="75" t="s">
        <v>52</v>
      </c>
      <c r="C41" s="80" t="s">
        <v>64</v>
      </c>
      <c r="D41" s="67" t="s">
        <v>65</v>
      </c>
      <c r="E41" s="35" t="s">
        <v>13</v>
      </c>
      <c r="F41" s="80" t="s">
        <v>41</v>
      </c>
      <c r="G41" s="81">
        <f>SUM(G42)</f>
        <v>5000</v>
      </c>
      <c r="H41" s="82"/>
    </row>
    <row r="42" spans="1:8" ht="42" customHeight="1">
      <c r="A42" s="83" t="s">
        <v>66</v>
      </c>
      <c r="B42" s="75" t="s">
        <v>52</v>
      </c>
      <c r="C42" s="80" t="s">
        <v>64</v>
      </c>
      <c r="D42" s="68" t="s">
        <v>65</v>
      </c>
      <c r="E42" s="35" t="s">
        <v>26</v>
      </c>
      <c r="F42" s="80" t="s">
        <v>43</v>
      </c>
      <c r="G42" s="84">
        <v>5000</v>
      </c>
      <c r="H42" s="85"/>
    </row>
    <row r="43" spans="1:8" s="21" customFormat="1" ht="42" customHeight="1">
      <c r="A43" s="86" t="s">
        <v>67</v>
      </c>
      <c r="B43" s="62" t="s">
        <v>52</v>
      </c>
      <c r="C43" s="87" t="s">
        <v>68</v>
      </c>
      <c r="D43" s="88"/>
      <c r="E43" s="88"/>
      <c r="F43" s="88"/>
      <c r="G43" s="89">
        <f>SUM(G45+G46+G47)</f>
        <v>15800</v>
      </c>
      <c r="H43" s="90" t="e">
        <f>H44</f>
        <v>#REF!</v>
      </c>
    </row>
    <row r="44" spans="1:8" s="97" customFormat="1" ht="16.5" customHeight="1">
      <c r="A44" s="91" t="s">
        <v>69</v>
      </c>
      <c r="B44" s="92" t="s">
        <v>52</v>
      </c>
      <c r="C44" s="93" t="s">
        <v>68</v>
      </c>
      <c r="D44" s="94" t="s">
        <v>70</v>
      </c>
      <c r="E44" s="95" t="s">
        <v>26</v>
      </c>
      <c r="F44" s="95"/>
      <c r="G44" s="96">
        <f>SUM(G45:G47)</f>
        <v>15800</v>
      </c>
      <c r="H44" s="96" t="e">
        <f>H45+#REF!</f>
        <v>#REF!</v>
      </c>
    </row>
    <row r="45" spans="1:8" s="97" customFormat="1" ht="61.5" customHeight="1">
      <c r="A45" s="98" t="s">
        <v>71</v>
      </c>
      <c r="B45" s="92" t="s">
        <v>52</v>
      </c>
      <c r="C45" s="93" t="s">
        <v>68</v>
      </c>
      <c r="D45" s="94" t="s">
        <v>70</v>
      </c>
      <c r="E45" s="95" t="s">
        <v>26</v>
      </c>
      <c r="F45" s="95" t="s">
        <v>36</v>
      </c>
      <c r="G45" s="96">
        <v>2000</v>
      </c>
      <c r="H45" s="96" t="e">
        <f>#REF!</f>
        <v>#REF!</v>
      </c>
    </row>
    <row r="46" spans="1:8" s="97" customFormat="1" ht="70.5" customHeight="1">
      <c r="A46" s="99" t="s">
        <v>72</v>
      </c>
      <c r="B46" s="92" t="s">
        <v>52</v>
      </c>
      <c r="C46" s="93" t="s">
        <v>68</v>
      </c>
      <c r="D46" s="94" t="s">
        <v>70</v>
      </c>
      <c r="E46" s="95" t="s">
        <v>26</v>
      </c>
      <c r="F46" s="95" t="s">
        <v>36</v>
      </c>
      <c r="G46" s="100">
        <v>10000</v>
      </c>
      <c r="H46" s="101"/>
    </row>
    <row r="47" spans="1:8" s="97" customFormat="1" ht="82.5" customHeight="1">
      <c r="A47" s="98" t="s">
        <v>73</v>
      </c>
      <c r="B47" s="92" t="s">
        <v>52</v>
      </c>
      <c r="C47" s="93" t="s">
        <v>68</v>
      </c>
      <c r="D47" s="94" t="s">
        <v>70</v>
      </c>
      <c r="E47" s="95" t="s">
        <v>26</v>
      </c>
      <c r="F47" s="102" t="s">
        <v>36</v>
      </c>
      <c r="G47" s="96">
        <v>3800</v>
      </c>
      <c r="H47" s="101"/>
    </row>
    <row r="48" spans="1:8" s="21" customFormat="1" ht="27" customHeight="1">
      <c r="A48" s="79" t="s">
        <v>74</v>
      </c>
      <c r="B48" s="75" t="s">
        <v>52</v>
      </c>
      <c r="C48" s="80" t="s">
        <v>75</v>
      </c>
      <c r="D48" s="57" t="s">
        <v>76</v>
      </c>
      <c r="E48" s="35" t="s">
        <v>26</v>
      </c>
      <c r="F48" s="103"/>
      <c r="G48" s="104">
        <f>SUM(G49:G51)</f>
        <v>5030800</v>
      </c>
      <c r="H48" s="82"/>
    </row>
    <row r="49" spans="1:8" s="21" customFormat="1" ht="20.25" customHeight="1">
      <c r="A49" s="22" t="s">
        <v>30</v>
      </c>
      <c r="B49" s="105" t="s">
        <v>52</v>
      </c>
      <c r="C49" s="76" t="s">
        <v>75</v>
      </c>
      <c r="D49" s="60" t="s">
        <v>76</v>
      </c>
      <c r="E49" s="24" t="s">
        <v>31</v>
      </c>
      <c r="F49" s="76" t="s">
        <v>32</v>
      </c>
      <c r="G49" s="106">
        <v>85000</v>
      </c>
      <c r="H49" s="82"/>
    </row>
    <row r="50" spans="1:8" s="108" customFormat="1" ht="14.25" customHeight="1">
      <c r="A50" s="22" t="s">
        <v>35</v>
      </c>
      <c r="B50" s="105" t="s">
        <v>52</v>
      </c>
      <c r="C50" s="76" t="s">
        <v>75</v>
      </c>
      <c r="D50" s="60" t="s">
        <v>76</v>
      </c>
      <c r="E50" s="24" t="s">
        <v>26</v>
      </c>
      <c r="F50" s="76" t="s">
        <v>34</v>
      </c>
      <c r="G50" s="107">
        <v>4845800</v>
      </c>
      <c r="H50" s="85"/>
    </row>
    <row r="51" spans="1:8" s="108" customFormat="1" ht="15" customHeight="1">
      <c r="A51" s="22" t="s">
        <v>77</v>
      </c>
      <c r="B51" s="105" t="s">
        <v>52</v>
      </c>
      <c r="C51" s="76" t="s">
        <v>75</v>
      </c>
      <c r="D51" s="60" t="s">
        <v>76</v>
      </c>
      <c r="E51" s="24" t="s">
        <v>26</v>
      </c>
      <c r="F51" s="76" t="s">
        <v>45</v>
      </c>
      <c r="G51" s="84">
        <v>100000</v>
      </c>
      <c r="H51" s="85"/>
    </row>
    <row r="52" spans="1:8" s="21" customFormat="1" ht="53.25" customHeight="1">
      <c r="A52" s="109" t="s">
        <v>78</v>
      </c>
      <c r="B52" s="75" t="s">
        <v>52</v>
      </c>
      <c r="C52" s="80" t="s">
        <v>75</v>
      </c>
      <c r="D52" s="57" t="s">
        <v>79</v>
      </c>
      <c r="E52" s="35" t="s">
        <v>80</v>
      </c>
      <c r="F52" s="80" t="s">
        <v>36</v>
      </c>
      <c r="G52" s="110">
        <v>37629000</v>
      </c>
      <c r="H52" s="82"/>
    </row>
    <row r="53" spans="1:8" s="118" customFormat="1" ht="49.5" customHeight="1">
      <c r="A53" s="111" t="s">
        <v>81</v>
      </c>
      <c r="B53" s="112" t="s">
        <v>52</v>
      </c>
      <c r="C53" s="113" t="s">
        <v>82</v>
      </c>
      <c r="D53" s="114" t="s">
        <v>54</v>
      </c>
      <c r="E53" s="115" t="s">
        <v>26</v>
      </c>
      <c r="F53" s="113" t="s">
        <v>36</v>
      </c>
      <c r="G53" s="116">
        <v>1000</v>
      </c>
      <c r="H53" s="117"/>
    </row>
    <row r="54" spans="1:7" ht="12.75">
      <c r="A54" s="55" t="s">
        <v>83</v>
      </c>
      <c r="B54" s="49">
        <v>751</v>
      </c>
      <c r="C54" s="35" t="s">
        <v>84</v>
      </c>
      <c r="D54" s="35" t="s">
        <v>85</v>
      </c>
      <c r="E54" s="35" t="s">
        <v>13</v>
      </c>
      <c r="F54" s="35" t="s">
        <v>27</v>
      </c>
      <c r="G54" s="65">
        <f>SUM(G55+G58)</f>
        <v>335000</v>
      </c>
    </row>
    <row r="55" spans="1:7" ht="12.75">
      <c r="A55" s="70" t="s">
        <v>86</v>
      </c>
      <c r="B55" s="75" t="s">
        <v>52</v>
      </c>
      <c r="C55" s="80" t="s">
        <v>84</v>
      </c>
      <c r="D55" s="57" t="s">
        <v>87</v>
      </c>
      <c r="E55" s="80" t="s">
        <v>13</v>
      </c>
      <c r="F55" s="80" t="s">
        <v>13</v>
      </c>
      <c r="G55" s="119">
        <f>SUM(G56)</f>
        <v>5000</v>
      </c>
    </row>
    <row r="56" spans="1:7" ht="12.75">
      <c r="A56" s="120" t="s">
        <v>88</v>
      </c>
      <c r="B56" s="75" t="s">
        <v>52</v>
      </c>
      <c r="C56" s="80" t="s">
        <v>84</v>
      </c>
      <c r="D56" s="57" t="s">
        <v>87</v>
      </c>
      <c r="E56" s="80" t="s">
        <v>26</v>
      </c>
      <c r="F56" s="80" t="s">
        <v>13</v>
      </c>
      <c r="G56" s="121">
        <f>SUM(G57:G57)</f>
        <v>5000</v>
      </c>
    </row>
    <row r="57" spans="1:7" ht="12.75">
      <c r="A57" s="22" t="s">
        <v>77</v>
      </c>
      <c r="B57" s="75" t="s">
        <v>52</v>
      </c>
      <c r="C57" s="80" t="s">
        <v>84</v>
      </c>
      <c r="D57" s="57" t="s">
        <v>87</v>
      </c>
      <c r="E57" s="80" t="s">
        <v>26</v>
      </c>
      <c r="F57" s="80" t="s">
        <v>45</v>
      </c>
      <c r="G57" s="121">
        <v>5000</v>
      </c>
    </row>
    <row r="58" spans="1:7" ht="12.75">
      <c r="A58" s="122" t="s">
        <v>89</v>
      </c>
      <c r="B58" s="75" t="s">
        <v>52</v>
      </c>
      <c r="C58" s="80" t="s">
        <v>84</v>
      </c>
      <c r="D58" s="57" t="s">
        <v>90</v>
      </c>
      <c r="E58" s="80" t="s">
        <v>13</v>
      </c>
      <c r="F58" s="80" t="s">
        <v>13</v>
      </c>
      <c r="G58" s="119">
        <f>SUM(G60:G61)</f>
        <v>330000</v>
      </c>
    </row>
    <row r="59" spans="1:7" ht="12.75">
      <c r="A59" s="120" t="s">
        <v>88</v>
      </c>
      <c r="B59" s="75" t="s">
        <v>52</v>
      </c>
      <c r="C59" s="80" t="s">
        <v>84</v>
      </c>
      <c r="D59" s="57" t="s">
        <v>90</v>
      </c>
      <c r="E59" s="80" t="s">
        <v>26</v>
      </c>
      <c r="F59" s="80" t="s">
        <v>13</v>
      </c>
      <c r="G59" s="121">
        <f>SUM(G60:G61)</f>
        <v>330000</v>
      </c>
    </row>
    <row r="60" spans="1:7" ht="12.75">
      <c r="A60" s="22" t="s">
        <v>35</v>
      </c>
      <c r="B60" s="75" t="s">
        <v>52</v>
      </c>
      <c r="C60" s="80" t="s">
        <v>84</v>
      </c>
      <c r="D60" s="57" t="s">
        <v>90</v>
      </c>
      <c r="E60" s="80" t="s">
        <v>26</v>
      </c>
      <c r="F60" s="80" t="s">
        <v>36</v>
      </c>
      <c r="G60" s="29">
        <v>285000</v>
      </c>
    </row>
    <row r="61" spans="1:7" ht="12.75">
      <c r="A61" s="22" t="s">
        <v>77</v>
      </c>
      <c r="B61" s="75" t="s">
        <v>52</v>
      </c>
      <c r="C61" s="80" t="s">
        <v>84</v>
      </c>
      <c r="D61" s="57" t="s">
        <v>90</v>
      </c>
      <c r="E61" s="80" t="s">
        <v>26</v>
      </c>
      <c r="F61" s="80" t="s">
        <v>45</v>
      </c>
      <c r="G61" s="29">
        <v>45000</v>
      </c>
    </row>
    <row r="62" spans="1:10" ht="29.25" customHeight="1">
      <c r="A62" s="123" t="s">
        <v>91</v>
      </c>
      <c r="B62" s="22"/>
      <c r="C62" s="24"/>
      <c r="D62" s="24"/>
      <c r="E62" s="24"/>
      <c r="F62" s="24"/>
      <c r="G62" s="124"/>
      <c r="J62" s="56"/>
    </row>
    <row r="63" spans="1:10" ht="12.75" customHeight="1">
      <c r="A63" s="70" t="s">
        <v>92</v>
      </c>
      <c r="B63" s="62" t="s">
        <v>52</v>
      </c>
      <c r="C63" s="64" t="s">
        <v>93</v>
      </c>
      <c r="D63" s="57" t="s">
        <v>54</v>
      </c>
      <c r="E63" s="64" t="s">
        <v>13</v>
      </c>
      <c r="F63" s="64" t="s">
        <v>13</v>
      </c>
      <c r="G63" s="125">
        <f>SUM(G65:G66)</f>
        <v>630000</v>
      </c>
      <c r="J63" s="56"/>
    </row>
    <row r="64" spans="1:14" ht="27" customHeight="1">
      <c r="A64" s="126" t="s">
        <v>94</v>
      </c>
      <c r="B64" s="62" t="s">
        <v>52</v>
      </c>
      <c r="C64" s="64" t="s">
        <v>95</v>
      </c>
      <c r="D64" s="57" t="s">
        <v>54</v>
      </c>
      <c r="E64" s="64" t="s">
        <v>13</v>
      </c>
      <c r="F64" s="64" t="s">
        <v>13</v>
      </c>
      <c r="G64" s="127">
        <f>SUM(G65:G65)</f>
        <v>541000</v>
      </c>
      <c r="J64" s="56"/>
      <c r="N64" s="2"/>
    </row>
    <row r="65" spans="1:10" ht="12.75" customHeight="1">
      <c r="A65" s="22" t="s">
        <v>30</v>
      </c>
      <c r="B65" s="62" t="s">
        <v>52</v>
      </c>
      <c r="C65" s="128" t="s">
        <v>95</v>
      </c>
      <c r="D65" s="60" t="s">
        <v>54</v>
      </c>
      <c r="E65" s="128" t="s">
        <v>31</v>
      </c>
      <c r="F65" s="128" t="s">
        <v>32</v>
      </c>
      <c r="G65" s="124">
        <v>541000</v>
      </c>
      <c r="J65" s="56"/>
    </row>
    <row r="66" spans="1:10" ht="12.75" customHeight="1">
      <c r="A66" s="22" t="s">
        <v>33</v>
      </c>
      <c r="B66" s="62" t="s">
        <v>52</v>
      </c>
      <c r="C66" s="128" t="s">
        <v>95</v>
      </c>
      <c r="D66" s="60" t="s">
        <v>54</v>
      </c>
      <c r="E66" s="128" t="s">
        <v>26</v>
      </c>
      <c r="F66" s="128" t="s">
        <v>34</v>
      </c>
      <c r="G66" s="124">
        <v>89000</v>
      </c>
      <c r="J66" s="56"/>
    </row>
    <row r="67" spans="1:10" s="21" customFormat="1" ht="15" customHeight="1">
      <c r="A67" s="33" t="s">
        <v>96</v>
      </c>
      <c r="B67" s="129" t="s">
        <v>52</v>
      </c>
      <c r="C67" s="64" t="s">
        <v>97</v>
      </c>
      <c r="D67" s="64" t="s">
        <v>85</v>
      </c>
      <c r="E67" s="64" t="s">
        <v>13</v>
      </c>
      <c r="F67" s="130" t="s">
        <v>13</v>
      </c>
      <c r="G67" s="131">
        <f>SUM(G68)</f>
        <v>63000</v>
      </c>
      <c r="H67" s="20"/>
      <c r="J67" s="59"/>
    </row>
    <row r="68" spans="1:10" ht="27" customHeight="1">
      <c r="A68" s="132" t="s">
        <v>98</v>
      </c>
      <c r="B68" s="129" t="s">
        <v>52</v>
      </c>
      <c r="C68" s="64" t="s">
        <v>97</v>
      </c>
      <c r="D68" s="57" t="s">
        <v>99</v>
      </c>
      <c r="E68" s="64" t="s">
        <v>100</v>
      </c>
      <c r="F68" s="130" t="s">
        <v>101</v>
      </c>
      <c r="G68" s="124">
        <v>63000</v>
      </c>
      <c r="J68" s="56"/>
    </row>
    <row r="69" spans="1:10" s="21" customFormat="1" ht="19.5" customHeight="1">
      <c r="A69" s="33" t="s">
        <v>102</v>
      </c>
      <c r="B69" s="129" t="s">
        <v>52</v>
      </c>
      <c r="C69" s="64" t="s">
        <v>103</v>
      </c>
      <c r="D69" s="67" t="s">
        <v>104</v>
      </c>
      <c r="E69" s="64" t="s">
        <v>105</v>
      </c>
      <c r="F69" s="130" t="s">
        <v>106</v>
      </c>
      <c r="G69" s="133">
        <v>190000</v>
      </c>
      <c r="H69" s="20"/>
      <c r="J69" s="59"/>
    </row>
    <row r="70" spans="1:10" s="21" customFormat="1" ht="48.75" customHeight="1">
      <c r="A70" s="134" t="s">
        <v>107</v>
      </c>
      <c r="B70" s="129" t="s">
        <v>52</v>
      </c>
      <c r="C70" s="64" t="s">
        <v>103</v>
      </c>
      <c r="D70" s="67" t="s">
        <v>108</v>
      </c>
      <c r="E70" s="64" t="s">
        <v>105</v>
      </c>
      <c r="F70" s="130" t="s">
        <v>26</v>
      </c>
      <c r="G70" s="133">
        <v>32000</v>
      </c>
      <c r="H70" s="20"/>
      <c r="J70" s="59"/>
    </row>
    <row r="71" spans="1:8" s="140" customFormat="1" ht="12.75">
      <c r="A71" s="69" t="s">
        <v>109</v>
      </c>
      <c r="B71" s="135"/>
      <c r="C71" s="136"/>
      <c r="D71" s="137"/>
      <c r="E71" s="136"/>
      <c r="F71" s="137"/>
      <c r="G71" s="138">
        <f>SUM(G8+G12+G26+G28+G33+G35+G41+G43+G48+G53+G54+G63+G67+G69+G70+G52)</f>
        <v>51519536</v>
      </c>
      <c r="H71" s="139"/>
    </row>
    <row r="72" spans="3:6" ht="12.75">
      <c r="C72" s="47"/>
      <c r="D72" s="47"/>
      <c r="E72" s="47"/>
      <c r="F72" s="47"/>
    </row>
    <row r="73" spans="1:12" ht="12.75" customHeight="1">
      <c r="A73" s="108" t="s">
        <v>110</v>
      </c>
      <c r="C73" s="47"/>
      <c r="D73" s="47"/>
      <c r="E73" s="141" t="s">
        <v>111</v>
      </c>
      <c r="F73" s="141"/>
      <c r="G73" s="141"/>
      <c r="L73">
        <v>3621685</v>
      </c>
    </row>
    <row r="74" spans="3:6" ht="12.75">
      <c r="C74" s="47"/>
      <c r="D74" s="142"/>
      <c r="E74" s="47"/>
      <c r="F74" s="47"/>
    </row>
    <row r="75" spans="1:7" ht="12.75" customHeight="1">
      <c r="A75" s="108" t="s">
        <v>112</v>
      </c>
      <c r="C75" s="47"/>
      <c r="D75" s="142"/>
      <c r="E75" s="141" t="s">
        <v>113</v>
      </c>
      <c r="F75" s="141"/>
      <c r="G75" s="141"/>
    </row>
    <row r="76" spans="3:6" ht="12.75">
      <c r="C76" s="47"/>
      <c r="D76" s="142"/>
      <c r="E76" s="47"/>
      <c r="F76" s="47"/>
    </row>
    <row r="77" spans="3:6" ht="12.75">
      <c r="C77" s="47"/>
      <c r="D77" s="142"/>
      <c r="E77" s="47"/>
      <c r="F77" s="47"/>
    </row>
    <row r="78" spans="3:6" ht="12.75">
      <c r="C78" s="47"/>
      <c r="D78" s="142"/>
      <c r="E78" s="47"/>
      <c r="F78" s="47"/>
    </row>
    <row r="79" spans="3:6" ht="12.75">
      <c r="C79" s="47"/>
      <c r="D79" s="142"/>
      <c r="E79" s="47"/>
      <c r="F79" s="47"/>
    </row>
    <row r="80" spans="3:6" ht="12.75">
      <c r="C80" s="47"/>
      <c r="D80" s="47"/>
      <c r="E80" s="47"/>
      <c r="F80" s="47"/>
    </row>
    <row r="81" spans="3:6" ht="12.75">
      <c r="C81" s="47"/>
      <c r="D81" s="47"/>
      <c r="E81" s="47"/>
      <c r="F81" s="47"/>
    </row>
    <row r="82" spans="3:6" ht="12.75">
      <c r="C82" s="47"/>
      <c r="D82" s="47"/>
      <c r="E82" s="47"/>
      <c r="F82" s="47"/>
    </row>
    <row r="83" spans="3:6" ht="12.75">
      <c r="C83" s="47"/>
      <c r="D83" s="47"/>
      <c r="E83" s="47"/>
      <c r="F83" s="47"/>
    </row>
    <row r="84" spans="3:6" ht="12.75">
      <c r="C84" s="47"/>
      <c r="D84" s="47"/>
      <c r="E84" s="47"/>
      <c r="F84" s="47"/>
    </row>
    <row r="85" spans="3:6" ht="12.75">
      <c r="C85" s="47"/>
      <c r="D85" s="47"/>
      <c r="E85" s="47"/>
      <c r="F85" s="47"/>
    </row>
    <row r="86" spans="3:6" ht="12.75">
      <c r="C86" s="47"/>
      <c r="D86" s="47"/>
      <c r="E86" s="47"/>
      <c r="F86" s="47"/>
    </row>
    <row r="87" spans="3:6" ht="12.75">
      <c r="C87" s="47"/>
      <c r="D87" s="47"/>
      <c r="E87" s="47"/>
      <c r="F87" s="47"/>
    </row>
    <row r="88" spans="3:6" ht="12.75">
      <c r="C88" s="47"/>
      <c r="D88" s="47"/>
      <c r="E88" s="47"/>
      <c r="F88" s="47"/>
    </row>
  </sheetData>
  <sheetProtection selectLockedCells="1" selectUnlockedCells="1"/>
  <mergeCells count="6">
    <mergeCell ref="A2:G2"/>
    <mergeCell ref="A4:G4"/>
    <mergeCell ref="G37:H37"/>
    <mergeCell ref="G38:H38"/>
    <mergeCell ref="E73:G73"/>
    <mergeCell ref="E75:G75"/>
  </mergeCells>
  <printOptions/>
  <pageMargins left="0.7875" right="0.15763888888888888" top="0.9840277777777777" bottom="0.9840277777777777" header="0.5118055555555555" footer="0.5118055555555555"/>
  <pageSetup horizontalDpi="300" verticalDpi="300" orientation="portrait" paperSize="9" scale="85"/>
  <rowBreaks count="1" manualBreakCount="1">
    <brk id="4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Q70"/>
  <sheetViews>
    <sheetView view="pageBreakPreview" zoomScaleSheetLayoutView="100" workbookViewId="0" topLeftCell="A29">
      <selection activeCell="N51" sqref="N51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5.28125" style="1" customWidth="1"/>
    <col min="5" max="5" width="7.57421875" style="1" customWidth="1"/>
    <col min="6" max="6" width="7.8515625" style="1" customWidth="1"/>
    <col min="7" max="7" width="13.7109375" style="2" customWidth="1"/>
    <col min="8" max="8" width="0" style="3" hidden="1" customWidth="1"/>
    <col min="9" max="12" width="0" style="0" hidden="1" customWidth="1"/>
  </cols>
  <sheetData>
    <row r="2" spans="1:7" ht="12.75">
      <c r="A2" s="4" t="s">
        <v>114</v>
      </c>
      <c r="B2" s="4"/>
      <c r="C2" s="4"/>
      <c r="D2" s="4"/>
      <c r="E2" s="4"/>
      <c r="F2" s="4"/>
      <c r="G2" s="4"/>
    </row>
    <row r="3" ht="4.5" customHeight="1"/>
    <row r="4" spans="1:7" ht="12.75">
      <c r="A4" s="5" t="s">
        <v>1</v>
      </c>
      <c r="B4" s="5"/>
      <c r="C4" s="5"/>
      <c r="D4" s="5"/>
      <c r="E4" s="5"/>
      <c r="F4" s="5"/>
      <c r="G4" s="5"/>
    </row>
    <row r="5" ht="9" customHeight="1"/>
    <row r="6" spans="1:7" ht="32.25" customHeight="1">
      <c r="A6" s="6" t="s">
        <v>2</v>
      </c>
      <c r="B6" s="7" t="s">
        <v>3</v>
      </c>
      <c r="C6" s="8" t="s">
        <v>4</v>
      </c>
      <c r="D6" s="7" t="s">
        <v>5</v>
      </c>
      <c r="E6" s="8" t="s">
        <v>6</v>
      </c>
      <c r="F6" s="7" t="s">
        <v>7</v>
      </c>
      <c r="G6" s="7" t="s">
        <v>8</v>
      </c>
    </row>
    <row r="7" spans="1:8" s="14" customFormat="1" ht="12.75">
      <c r="A7" s="9" t="s">
        <v>9</v>
      </c>
      <c r="B7" s="10"/>
      <c r="C7" s="11"/>
      <c r="D7" s="11"/>
      <c r="E7" s="11"/>
      <c r="F7" s="11"/>
      <c r="G7" s="12"/>
      <c r="H7" s="13"/>
    </row>
    <row r="8" spans="1:8" s="21" customFormat="1" ht="25.5" customHeight="1">
      <c r="A8" s="15" t="s">
        <v>10</v>
      </c>
      <c r="B8" s="16">
        <v>751</v>
      </c>
      <c r="C8" s="17" t="s">
        <v>11</v>
      </c>
      <c r="D8" s="18" t="s">
        <v>12</v>
      </c>
      <c r="E8" s="17" t="s">
        <v>13</v>
      </c>
      <c r="F8" s="18" t="s">
        <v>14</v>
      </c>
      <c r="G8" s="19">
        <f>SUM(G9:G10)</f>
        <v>1176922</v>
      </c>
      <c r="H8" s="20"/>
    </row>
    <row r="9" spans="1:7" ht="12.75">
      <c r="A9" s="22" t="s">
        <v>15</v>
      </c>
      <c r="B9" s="22">
        <v>751</v>
      </c>
      <c r="C9" s="23" t="s">
        <v>11</v>
      </c>
      <c r="D9" s="18" t="s">
        <v>12</v>
      </c>
      <c r="E9" s="23" t="s">
        <v>16</v>
      </c>
      <c r="F9" s="24" t="s">
        <v>17</v>
      </c>
      <c r="G9" s="25">
        <v>903934</v>
      </c>
    </row>
    <row r="10" spans="1:7" ht="12.75">
      <c r="A10" s="26" t="s">
        <v>18</v>
      </c>
      <c r="B10" s="26">
        <v>751</v>
      </c>
      <c r="C10" s="27" t="s">
        <v>11</v>
      </c>
      <c r="D10" s="18" t="s">
        <v>12</v>
      </c>
      <c r="E10" s="27" t="s">
        <v>16</v>
      </c>
      <c r="F10" s="28" t="s">
        <v>19</v>
      </c>
      <c r="G10" s="29">
        <v>272988</v>
      </c>
    </row>
    <row r="11" spans="1:8" s="14" customFormat="1" ht="12.75">
      <c r="A11" s="30" t="s">
        <v>20</v>
      </c>
      <c r="C11" s="31"/>
      <c r="D11" s="31"/>
      <c r="E11" s="31"/>
      <c r="F11" s="31"/>
      <c r="G11" s="32"/>
      <c r="H11" s="13"/>
    </row>
    <row r="12" spans="1:8" s="21" customFormat="1" ht="12.75">
      <c r="A12" s="33" t="s">
        <v>21</v>
      </c>
      <c r="B12" s="34">
        <v>751</v>
      </c>
      <c r="C12" s="35" t="s">
        <v>22</v>
      </c>
      <c r="D12" s="36" t="s">
        <v>23</v>
      </c>
      <c r="E12" s="35" t="s">
        <v>13</v>
      </c>
      <c r="F12" s="37" t="s">
        <v>13</v>
      </c>
      <c r="G12" s="38">
        <f>SUM(G13+G16+G21+G22)</f>
        <v>4683966</v>
      </c>
      <c r="H12" s="20"/>
    </row>
    <row r="13" spans="1:8" s="21" customFormat="1" ht="12.75">
      <c r="A13" s="39" t="s">
        <v>10</v>
      </c>
      <c r="B13" s="21">
        <v>751</v>
      </c>
      <c r="C13" s="40" t="s">
        <v>22</v>
      </c>
      <c r="D13" s="36" t="s">
        <v>23</v>
      </c>
      <c r="E13" s="40" t="s">
        <v>13</v>
      </c>
      <c r="F13" s="17" t="s">
        <v>14</v>
      </c>
      <c r="G13" s="41">
        <f>SUM(G14:G15)</f>
        <v>4273966</v>
      </c>
      <c r="H13" s="20"/>
    </row>
    <row r="14" spans="1:7" ht="12.75">
      <c r="A14" s="22" t="s">
        <v>15</v>
      </c>
      <c r="B14" s="42">
        <v>751</v>
      </c>
      <c r="C14" s="24" t="s">
        <v>22</v>
      </c>
      <c r="D14" s="43" t="s">
        <v>23</v>
      </c>
      <c r="E14" s="24" t="s">
        <v>16</v>
      </c>
      <c r="F14" s="23" t="s">
        <v>17</v>
      </c>
      <c r="G14" s="44">
        <v>3282616</v>
      </c>
    </row>
    <row r="15" spans="1:7" ht="12.75">
      <c r="A15" s="45" t="s">
        <v>24</v>
      </c>
      <c r="B15">
        <v>751</v>
      </c>
      <c r="C15" s="46" t="s">
        <v>22</v>
      </c>
      <c r="D15" s="43" t="s">
        <v>23</v>
      </c>
      <c r="E15" s="46" t="s">
        <v>16</v>
      </c>
      <c r="F15" s="47" t="s">
        <v>19</v>
      </c>
      <c r="G15" s="48">
        <v>991350</v>
      </c>
    </row>
    <row r="16" spans="1:16" s="21" customFormat="1" ht="12.75">
      <c r="A16" s="49" t="s">
        <v>25</v>
      </c>
      <c r="B16" s="34">
        <v>751</v>
      </c>
      <c r="C16" s="35" t="s">
        <v>22</v>
      </c>
      <c r="D16" s="43" t="s">
        <v>23</v>
      </c>
      <c r="E16" s="35" t="s">
        <v>26</v>
      </c>
      <c r="F16" s="37" t="s">
        <v>27</v>
      </c>
      <c r="G16" s="50">
        <f>SUM(G17:G20)</f>
        <v>298582</v>
      </c>
      <c r="H16" s="20"/>
      <c r="P16" s="51">
        <f>SUM(G16+G21+G22)</f>
        <v>410000</v>
      </c>
    </row>
    <row r="17" spans="1:7" ht="12.75">
      <c r="A17" s="45" t="s">
        <v>28</v>
      </c>
      <c r="B17">
        <v>751</v>
      </c>
      <c r="C17" s="46" t="s">
        <v>22</v>
      </c>
      <c r="D17" s="43" t="s">
        <v>23</v>
      </c>
      <c r="E17" s="24" t="s">
        <v>26</v>
      </c>
      <c r="F17" s="47" t="s">
        <v>29</v>
      </c>
      <c r="G17" s="48">
        <v>73000</v>
      </c>
    </row>
    <row r="18" spans="1:7" ht="12.75">
      <c r="A18" s="22" t="s">
        <v>30</v>
      </c>
      <c r="B18" s="42">
        <v>751</v>
      </c>
      <c r="C18" s="24" t="s">
        <v>22</v>
      </c>
      <c r="D18" s="43" t="s">
        <v>23</v>
      </c>
      <c r="E18" s="24" t="s">
        <v>31</v>
      </c>
      <c r="F18" s="23" t="s">
        <v>32</v>
      </c>
      <c r="G18" s="44">
        <v>128500</v>
      </c>
    </row>
    <row r="19" spans="1:7" ht="12.75">
      <c r="A19" s="22" t="s">
        <v>33</v>
      </c>
      <c r="B19" s="42">
        <v>751</v>
      </c>
      <c r="C19" s="24" t="s">
        <v>22</v>
      </c>
      <c r="D19" s="43" t="s">
        <v>23</v>
      </c>
      <c r="E19" s="24" t="s">
        <v>26</v>
      </c>
      <c r="F19" s="23" t="s">
        <v>34</v>
      </c>
      <c r="G19" s="44">
        <v>15000</v>
      </c>
    </row>
    <row r="20" spans="1:7" ht="12.75">
      <c r="A20" s="22" t="s">
        <v>35</v>
      </c>
      <c r="B20" s="42">
        <v>751</v>
      </c>
      <c r="C20" s="24" t="s">
        <v>22</v>
      </c>
      <c r="D20" s="43" t="s">
        <v>23</v>
      </c>
      <c r="E20" s="24" t="s">
        <v>26</v>
      </c>
      <c r="F20" s="23" t="s">
        <v>36</v>
      </c>
      <c r="G20" s="44">
        <v>82082</v>
      </c>
    </row>
    <row r="21" spans="1:8" s="21" customFormat="1" ht="12.75">
      <c r="A21" s="49" t="s">
        <v>37</v>
      </c>
      <c r="B21" s="21">
        <v>751</v>
      </c>
      <c r="C21" s="40" t="s">
        <v>22</v>
      </c>
      <c r="D21" s="36" t="s">
        <v>23</v>
      </c>
      <c r="E21" s="40" t="s">
        <v>38</v>
      </c>
      <c r="F21" s="17" t="s">
        <v>39</v>
      </c>
      <c r="G21" s="41">
        <v>32000</v>
      </c>
      <c r="H21" s="20"/>
    </row>
    <row r="22" spans="1:8" s="21" customFormat="1" ht="12.75">
      <c r="A22" s="49" t="s">
        <v>40</v>
      </c>
      <c r="B22" s="34">
        <v>751</v>
      </c>
      <c r="C22" s="35" t="s">
        <v>22</v>
      </c>
      <c r="D22" s="36" t="s">
        <v>23</v>
      </c>
      <c r="E22" s="35" t="s">
        <v>13</v>
      </c>
      <c r="F22" s="37" t="s">
        <v>41</v>
      </c>
      <c r="G22" s="50">
        <f>SUM(G23:G24)</f>
        <v>79418</v>
      </c>
      <c r="H22" s="20"/>
    </row>
    <row r="23" spans="1:7" ht="12.75">
      <c r="A23" s="22" t="s">
        <v>42</v>
      </c>
      <c r="B23">
        <v>751</v>
      </c>
      <c r="C23" s="28" t="s">
        <v>22</v>
      </c>
      <c r="D23" s="43" t="s">
        <v>23</v>
      </c>
      <c r="E23" s="24" t="s">
        <v>26</v>
      </c>
      <c r="F23" s="52" t="s">
        <v>43</v>
      </c>
      <c r="G23" s="44">
        <v>11500</v>
      </c>
    </row>
    <row r="24" spans="1:17" ht="12.75">
      <c r="A24" s="22" t="s">
        <v>44</v>
      </c>
      <c r="B24" s="22">
        <v>751</v>
      </c>
      <c r="C24" s="23" t="s">
        <v>22</v>
      </c>
      <c r="D24" s="43" t="s">
        <v>23</v>
      </c>
      <c r="E24" s="24" t="s">
        <v>26</v>
      </c>
      <c r="F24" s="53" t="s">
        <v>45</v>
      </c>
      <c r="G24" s="54">
        <v>67918</v>
      </c>
      <c r="Q24" s="143">
        <f>SUM(G8+G12+G34+G36+G42+G46+G50)</f>
        <v>11624616</v>
      </c>
    </row>
    <row r="25" spans="1:10" ht="14.25" customHeight="1">
      <c r="A25" s="55" t="s">
        <v>46</v>
      </c>
      <c r="B25" s="22"/>
      <c r="C25" s="24"/>
      <c r="D25" s="24"/>
      <c r="E25" s="24"/>
      <c r="F25" s="24"/>
      <c r="G25" s="25"/>
      <c r="J25" s="56"/>
    </row>
    <row r="26" spans="1:10" s="21" customFormat="1" ht="12.75" customHeight="1">
      <c r="A26" s="49" t="s">
        <v>47</v>
      </c>
      <c r="B26" s="49">
        <v>751</v>
      </c>
      <c r="C26" s="37" t="s">
        <v>48</v>
      </c>
      <c r="D26" s="57" t="s">
        <v>49</v>
      </c>
      <c r="E26" s="37" t="s">
        <v>50</v>
      </c>
      <c r="F26" s="35" t="s">
        <v>13</v>
      </c>
      <c r="G26" s="58">
        <f>SUM(G27)</f>
        <v>0</v>
      </c>
      <c r="H26" s="20"/>
      <c r="J26" s="59"/>
    </row>
    <row r="27" spans="1:10" ht="12.75" customHeight="1">
      <c r="A27" s="22" t="s">
        <v>37</v>
      </c>
      <c r="B27" s="22">
        <v>751</v>
      </c>
      <c r="C27" s="23" t="s">
        <v>48</v>
      </c>
      <c r="D27" s="60" t="s">
        <v>49</v>
      </c>
      <c r="E27" s="23" t="s">
        <v>50</v>
      </c>
      <c r="F27" s="24" t="s">
        <v>39</v>
      </c>
      <c r="G27" s="61">
        <v>0</v>
      </c>
      <c r="J27" s="56"/>
    </row>
    <row r="28" spans="1:7" ht="12.75">
      <c r="A28" s="33" t="s">
        <v>51</v>
      </c>
      <c r="B28" s="62" t="s">
        <v>52</v>
      </c>
      <c r="C28" s="63" t="s">
        <v>53</v>
      </c>
      <c r="D28" s="57" t="s">
        <v>54</v>
      </c>
      <c r="E28" s="64" t="s">
        <v>13</v>
      </c>
      <c r="F28" s="64" t="s">
        <v>13</v>
      </c>
      <c r="G28" s="65">
        <f>SUM(G29)</f>
        <v>650000</v>
      </c>
    </row>
    <row r="29" spans="1:7" ht="12.75">
      <c r="A29" s="22" t="s">
        <v>35</v>
      </c>
      <c r="B29" s="62" t="s">
        <v>52</v>
      </c>
      <c r="C29" s="66" t="s">
        <v>53</v>
      </c>
      <c r="D29" s="60" t="s">
        <v>54</v>
      </c>
      <c r="E29" s="64" t="s">
        <v>26</v>
      </c>
      <c r="F29" s="53" t="s">
        <v>36</v>
      </c>
      <c r="G29" s="29">
        <v>650000</v>
      </c>
    </row>
    <row r="30" spans="1:7" ht="12.75">
      <c r="A30" s="33" t="s">
        <v>115</v>
      </c>
      <c r="B30" s="62" t="s">
        <v>52</v>
      </c>
      <c r="C30" s="63" t="s">
        <v>53</v>
      </c>
      <c r="D30" s="57" t="s">
        <v>116</v>
      </c>
      <c r="E30" s="64" t="s">
        <v>13</v>
      </c>
      <c r="F30" s="64" t="s">
        <v>13</v>
      </c>
      <c r="G30" s="65">
        <f>SUM(G31)</f>
        <v>307370</v>
      </c>
    </row>
    <row r="31" spans="1:7" ht="12.75">
      <c r="A31" s="22" t="s">
        <v>35</v>
      </c>
      <c r="B31" s="62" t="s">
        <v>52</v>
      </c>
      <c r="C31" s="66" t="s">
        <v>53</v>
      </c>
      <c r="D31" s="60" t="s">
        <v>116</v>
      </c>
      <c r="E31" s="64" t="s">
        <v>117</v>
      </c>
      <c r="F31" s="53" t="s">
        <v>39</v>
      </c>
      <c r="G31" s="29">
        <v>307370</v>
      </c>
    </row>
    <row r="32" spans="1:7" ht="12.75">
      <c r="A32" s="33" t="s">
        <v>51</v>
      </c>
      <c r="B32" s="62" t="s">
        <v>52</v>
      </c>
      <c r="C32" s="63" t="s">
        <v>53</v>
      </c>
      <c r="D32" s="57" t="s">
        <v>54</v>
      </c>
      <c r="E32" s="64" t="s">
        <v>13</v>
      </c>
      <c r="F32" s="64" t="s">
        <v>13</v>
      </c>
      <c r="G32" s="65">
        <f>SUM(G33)</f>
        <v>32720</v>
      </c>
    </row>
    <row r="33" spans="1:7" ht="12.75">
      <c r="A33" s="22" t="s">
        <v>33</v>
      </c>
      <c r="B33" s="62" t="s">
        <v>52</v>
      </c>
      <c r="C33" s="66" t="s">
        <v>53</v>
      </c>
      <c r="D33" s="60" t="s">
        <v>54</v>
      </c>
      <c r="E33" s="64" t="s">
        <v>26</v>
      </c>
      <c r="F33" s="53" t="s">
        <v>34</v>
      </c>
      <c r="G33" s="29">
        <v>32720</v>
      </c>
    </row>
    <row r="34" spans="1:7" ht="12.75">
      <c r="A34" s="49" t="s">
        <v>55</v>
      </c>
      <c r="B34" s="62" t="s">
        <v>52</v>
      </c>
      <c r="C34" s="63" t="s">
        <v>53</v>
      </c>
      <c r="D34" s="67" t="s">
        <v>56</v>
      </c>
      <c r="E34" s="64" t="s">
        <v>13</v>
      </c>
      <c r="F34" s="64" t="s">
        <v>13</v>
      </c>
      <c r="G34" s="65">
        <f>SUM(G35:G35)</f>
        <v>33000</v>
      </c>
    </row>
    <row r="35" spans="1:7" ht="12.75">
      <c r="A35" s="22" t="s">
        <v>44</v>
      </c>
      <c r="B35" s="62" t="s">
        <v>52</v>
      </c>
      <c r="C35" s="66" t="s">
        <v>53</v>
      </c>
      <c r="D35" s="68" t="s">
        <v>56</v>
      </c>
      <c r="E35" s="64" t="s">
        <v>26</v>
      </c>
      <c r="F35" s="53" t="s">
        <v>45</v>
      </c>
      <c r="G35" s="29">
        <v>33000</v>
      </c>
    </row>
    <row r="36" spans="1:7" ht="12.75">
      <c r="A36" s="69" t="s">
        <v>57</v>
      </c>
      <c r="B36" s="62" t="s">
        <v>52</v>
      </c>
      <c r="C36" s="64" t="s">
        <v>58</v>
      </c>
      <c r="D36" s="57" t="s">
        <v>59</v>
      </c>
      <c r="E36" s="64" t="s">
        <v>13</v>
      </c>
      <c r="F36" s="64" t="s">
        <v>13</v>
      </c>
      <c r="G36" s="65">
        <f>SUM(G39:H41)</f>
        <v>309000</v>
      </c>
    </row>
    <row r="37" spans="1:7" ht="15" customHeight="1">
      <c r="A37" s="70" t="s">
        <v>60</v>
      </c>
      <c r="B37" s="62" t="s">
        <v>52</v>
      </c>
      <c r="C37" s="64" t="s">
        <v>58</v>
      </c>
      <c r="D37" s="57" t="s">
        <v>59</v>
      </c>
      <c r="E37" s="64" t="s">
        <v>13</v>
      </c>
      <c r="F37" s="64" t="s">
        <v>13</v>
      </c>
      <c r="G37" s="71">
        <f>SUM(G39:H41)</f>
        <v>309000</v>
      </c>
    </row>
    <row r="38" spans="1:8" ht="39" customHeight="1">
      <c r="A38" s="72" t="s">
        <v>61</v>
      </c>
      <c r="B38" s="73" t="s">
        <v>52</v>
      </c>
      <c r="C38" s="57" t="s">
        <v>62</v>
      </c>
      <c r="D38" s="57" t="s">
        <v>59</v>
      </c>
      <c r="E38" s="57" t="s">
        <v>13</v>
      </c>
      <c r="F38" s="57" t="s">
        <v>13</v>
      </c>
      <c r="G38" s="74">
        <f>SUM(G39:H41)</f>
        <v>309000</v>
      </c>
      <c r="H38" s="74"/>
    </row>
    <row r="39" spans="1:14" ht="16.5" customHeight="1">
      <c r="A39" s="22" t="s">
        <v>15</v>
      </c>
      <c r="B39" s="75" t="s">
        <v>52</v>
      </c>
      <c r="C39" s="76" t="s">
        <v>62</v>
      </c>
      <c r="D39" s="60" t="s">
        <v>59</v>
      </c>
      <c r="E39" s="76" t="s">
        <v>16</v>
      </c>
      <c r="F39" s="76" t="s">
        <v>17</v>
      </c>
      <c r="G39" s="77">
        <v>216000</v>
      </c>
      <c r="H39" s="77"/>
      <c r="L39" s="78"/>
      <c r="M39" s="78"/>
      <c r="N39" s="78"/>
    </row>
    <row r="40" spans="1:8" ht="12.75">
      <c r="A40" s="22" t="s">
        <v>24</v>
      </c>
      <c r="B40" s="75" t="s">
        <v>52</v>
      </c>
      <c r="C40" s="76" t="s">
        <v>62</v>
      </c>
      <c r="D40" s="60" t="s">
        <v>59</v>
      </c>
      <c r="E40" s="76" t="s">
        <v>16</v>
      </c>
      <c r="F40" s="76" t="s">
        <v>19</v>
      </c>
      <c r="G40" s="77">
        <v>65232</v>
      </c>
      <c r="H40" s="77"/>
    </row>
    <row r="41" spans="1:8" ht="15.75" customHeight="1">
      <c r="A41" s="22" t="s">
        <v>44</v>
      </c>
      <c r="B41" s="75" t="s">
        <v>52</v>
      </c>
      <c r="C41" s="76" t="s">
        <v>62</v>
      </c>
      <c r="D41" s="60" t="s">
        <v>59</v>
      </c>
      <c r="E41" s="76" t="s">
        <v>26</v>
      </c>
      <c r="F41" s="76" t="s">
        <v>45</v>
      </c>
      <c r="G41" s="77">
        <v>27768</v>
      </c>
      <c r="H41" s="77"/>
    </row>
    <row r="42" spans="1:8" s="21" customFormat="1" ht="27" customHeight="1">
      <c r="A42" s="79" t="s">
        <v>74</v>
      </c>
      <c r="B42" s="75" t="s">
        <v>52</v>
      </c>
      <c r="C42" s="80" t="s">
        <v>75</v>
      </c>
      <c r="D42" s="57" t="s">
        <v>76</v>
      </c>
      <c r="E42" s="35" t="s">
        <v>26</v>
      </c>
      <c r="F42" s="103"/>
      <c r="G42" s="104">
        <f>SUM(G43:G45)</f>
        <v>5030800</v>
      </c>
      <c r="H42" s="82"/>
    </row>
    <row r="43" spans="1:8" s="21" customFormat="1" ht="27" customHeight="1">
      <c r="A43" s="22" t="s">
        <v>30</v>
      </c>
      <c r="B43" s="105" t="s">
        <v>52</v>
      </c>
      <c r="C43" s="76" t="s">
        <v>75</v>
      </c>
      <c r="D43" s="60" t="s">
        <v>76</v>
      </c>
      <c r="E43" s="24" t="s">
        <v>31</v>
      </c>
      <c r="F43" s="76" t="s">
        <v>32</v>
      </c>
      <c r="G43" s="106">
        <v>85000</v>
      </c>
      <c r="H43" s="82"/>
    </row>
    <row r="44" spans="1:8" s="108" customFormat="1" ht="14.25" customHeight="1">
      <c r="A44" s="22" t="s">
        <v>35</v>
      </c>
      <c r="B44" s="105" t="s">
        <v>52</v>
      </c>
      <c r="C44" s="76" t="s">
        <v>75</v>
      </c>
      <c r="D44" s="60" t="s">
        <v>76</v>
      </c>
      <c r="E44" s="24" t="s">
        <v>26</v>
      </c>
      <c r="F44" s="76" t="s">
        <v>34</v>
      </c>
      <c r="G44" s="107">
        <v>4845800</v>
      </c>
      <c r="H44" s="85"/>
    </row>
    <row r="45" spans="1:8" s="108" customFormat="1" ht="15" customHeight="1">
      <c r="A45" s="22" t="s">
        <v>77</v>
      </c>
      <c r="B45" s="105" t="s">
        <v>52</v>
      </c>
      <c r="C45" s="76" t="s">
        <v>75</v>
      </c>
      <c r="D45" s="60" t="s">
        <v>76</v>
      </c>
      <c r="E45" s="24" t="s">
        <v>26</v>
      </c>
      <c r="F45" s="76" t="s">
        <v>45</v>
      </c>
      <c r="G45" s="84">
        <v>100000</v>
      </c>
      <c r="H45" s="85"/>
    </row>
    <row r="46" spans="1:10" ht="12.75" customHeight="1">
      <c r="A46" s="70" t="s">
        <v>92</v>
      </c>
      <c r="B46" s="62" t="s">
        <v>52</v>
      </c>
      <c r="C46" s="64" t="s">
        <v>93</v>
      </c>
      <c r="D46" s="57" t="s">
        <v>54</v>
      </c>
      <c r="E46" s="64" t="s">
        <v>13</v>
      </c>
      <c r="F46" s="64" t="s">
        <v>13</v>
      </c>
      <c r="G46" s="125">
        <f>SUM(G48:G49)</f>
        <v>334228</v>
      </c>
      <c r="J46" s="56"/>
    </row>
    <row r="47" spans="1:16" ht="27" customHeight="1">
      <c r="A47" s="126" t="s">
        <v>94</v>
      </c>
      <c r="B47" s="62" t="s">
        <v>52</v>
      </c>
      <c r="C47" s="64" t="s">
        <v>95</v>
      </c>
      <c r="D47" s="57" t="s">
        <v>54</v>
      </c>
      <c r="E47" s="64" t="s">
        <v>13</v>
      </c>
      <c r="F47" s="64" t="s">
        <v>13</v>
      </c>
      <c r="G47" s="127">
        <f>SUM(G48:G48)</f>
        <v>0</v>
      </c>
      <c r="J47" s="56"/>
      <c r="P47" s="2" t="e">
        <f>SUM(G8+G12+G28+G34+G36+#REF!+G46)</f>
        <v>#REF!</v>
      </c>
    </row>
    <row r="48" spans="1:10" ht="12.75" customHeight="1">
      <c r="A48" s="22" t="s">
        <v>37</v>
      </c>
      <c r="B48" s="62" t="s">
        <v>52</v>
      </c>
      <c r="C48" s="128" t="s">
        <v>95</v>
      </c>
      <c r="D48" s="60" t="s">
        <v>54</v>
      </c>
      <c r="E48" s="128" t="s">
        <v>38</v>
      </c>
      <c r="F48" s="128" t="s">
        <v>39</v>
      </c>
      <c r="G48" s="124">
        <v>0</v>
      </c>
      <c r="J48" s="56"/>
    </row>
    <row r="49" spans="1:10" ht="12.75" customHeight="1">
      <c r="A49" s="22" t="s">
        <v>30</v>
      </c>
      <c r="B49" s="62" t="s">
        <v>52</v>
      </c>
      <c r="C49" s="128" t="s">
        <v>95</v>
      </c>
      <c r="D49" s="60" t="s">
        <v>54</v>
      </c>
      <c r="E49" s="128" t="s">
        <v>31</v>
      </c>
      <c r="F49" s="128" t="s">
        <v>32</v>
      </c>
      <c r="G49" s="124">
        <v>334228</v>
      </c>
      <c r="J49" s="56"/>
    </row>
    <row r="50" spans="1:10" s="21" customFormat="1" ht="15" customHeight="1">
      <c r="A50" s="33" t="s">
        <v>96</v>
      </c>
      <c r="B50" s="129" t="s">
        <v>52</v>
      </c>
      <c r="C50" s="64" t="s">
        <v>97</v>
      </c>
      <c r="D50" s="64" t="s">
        <v>85</v>
      </c>
      <c r="E50" s="64" t="s">
        <v>13</v>
      </c>
      <c r="F50" s="130" t="s">
        <v>13</v>
      </c>
      <c r="G50" s="131">
        <f>SUM(G51)</f>
        <v>56700</v>
      </c>
      <c r="H50" s="20"/>
      <c r="J50" s="59"/>
    </row>
    <row r="51" spans="1:10" ht="24" customHeight="1">
      <c r="A51" s="132" t="s">
        <v>98</v>
      </c>
      <c r="B51" s="129" t="s">
        <v>52</v>
      </c>
      <c r="C51" s="64" t="s">
        <v>97</v>
      </c>
      <c r="D51" s="57" t="s">
        <v>99</v>
      </c>
      <c r="E51" s="64" t="s">
        <v>100</v>
      </c>
      <c r="F51" s="130" t="s">
        <v>101</v>
      </c>
      <c r="G51" s="124">
        <v>56700</v>
      </c>
      <c r="J51" s="56"/>
    </row>
    <row r="52" spans="1:10" s="21" customFormat="1" ht="19.5" customHeight="1">
      <c r="A52" s="33" t="s">
        <v>102</v>
      </c>
      <c r="B52" s="129" t="s">
        <v>52</v>
      </c>
      <c r="C52" s="64" t="s">
        <v>103</v>
      </c>
      <c r="D52" s="67" t="s">
        <v>104</v>
      </c>
      <c r="E52" s="64" t="s">
        <v>105</v>
      </c>
      <c r="F52" s="130" t="s">
        <v>106</v>
      </c>
      <c r="G52" s="133">
        <v>21904</v>
      </c>
      <c r="H52" s="20"/>
      <c r="J52" s="59"/>
    </row>
    <row r="53" spans="1:8" s="140" customFormat="1" ht="12.75">
      <c r="A53" s="69" t="s">
        <v>109</v>
      </c>
      <c r="B53" s="135"/>
      <c r="C53" s="136"/>
      <c r="D53" s="137"/>
      <c r="E53" s="136"/>
      <c r="F53" s="137"/>
      <c r="G53" s="144">
        <f>SUM(G8+G12+G28+G30+G34+G36+G42+G46+G50+G52+G32)</f>
        <v>12636610</v>
      </c>
      <c r="H53" s="139"/>
    </row>
    <row r="54" spans="3:17" ht="12.75">
      <c r="C54" s="47"/>
      <c r="D54" s="47"/>
      <c r="E54" s="47"/>
      <c r="F54" s="47"/>
      <c r="Q54" s="143">
        <f>SUM(G8+G12+G42)</f>
        <v>10891688</v>
      </c>
    </row>
    <row r="55" spans="1:12" ht="12.75" customHeight="1">
      <c r="A55" s="108" t="s">
        <v>110</v>
      </c>
      <c r="C55" s="47"/>
      <c r="D55" s="47"/>
      <c r="E55" s="145" t="s">
        <v>111</v>
      </c>
      <c r="F55" s="145"/>
      <c r="L55">
        <v>3621685</v>
      </c>
    </row>
    <row r="56" spans="3:6" ht="12.75">
      <c r="C56" s="47"/>
      <c r="D56" s="142"/>
      <c r="E56" s="47"/>
      <c r="F56" s="47"/>
    </row>
    <row r="57" spans="1:6" ht="12.75" customHeight="1">
      <c r="A57" s="108" t="s">
        <v>112</v>
      </c>
      <c r="C57" s="47"/>
      <c r="D57" s="142"/>
      <c r="E57" s="145" t="s">
        <v>113</v>
      </c>
      <c r="F57" s="145"/>
    </row>
    <row r="58" spans="3:6" ht="12.75">
      <c r="C58" s="47"/>
      <c r="D58" s="142"/>
      <c r="E58" s="47"/>
      <c r="F58" s="47"/>
    </row>
    <row r="59" spans="3:6" ht="12.75">
      <c r="C59" s="47"/>
      <c r="D59" s="142"/>
      <c r="E59" s="47"/>
      <c r="F59" s="47"/>
    </row>
    <row r="60" spans="3:6" ht="12.75">
      <c r="C60" s="47"/>
      <c r="D60" s="142"/>
      <c r="E60" s="47"/>
      <c r="F60" s="47"/>
    </row>
    <row r="61" spans="3:6" ht="12.75">
      <c r="C61" s="47"/>
      <c r="D61" s="142"/>
      <c r="E61" s="47"/>
      <c r="F61" s="47"/>
    </row>
    <row r="62" spans="3:6" ht="12.75">
      <c r="C62" s="47"/>
      <c r="D62" s="47"/>
      <c r="E62" s="47"/>
      <c r="F62" s="47"/>
    </row>
    <row r="63" spans="3:6" ht="12.75">
      <c r="C63" s="47"/>
      <c r="D63" s="47"/>
      <c r="E63" s="47"/>
      <c r="F63" s="47"/>
    </row>
    <row r="64" spans="3:6" ht="12.75">
      <c r="C64" s="47"/>
      <c r="D64" s="47"/>
      <c r="E64" s="47"/>
      <c r="F64" s="47"/>
    </row>
    <row r="65" spans="3:6" ht="12.75">
      <c r="C65" s="47"/>
      <c r="D65" s="47"/>
      <c r="E65" s="47"/>
      <c r="F65" s="47"/>
    </row>
    <row r="66" spans="3:6" ht="12.75">
      <c r="C66" s="47"/>
      <c r="D66" s="47"/>
      <c r="E66" s="47"/>
      <c r="F66" s="47"/>
    </row>
    <row r="67" spans="3:6" ht="12.75">
      <c r="C67" s="47"/>
      <c r="D67" s="47"/>
      <c r="E67" s="47"/>
      <c r="F67" s="47"/>
    </row>
    <row r="68" spans="3:6" ht="12.75">
      <c r="C68" s="47"/>
      <c r="D68" s="47"/>
      <c r="E68" s="47"/>
      <c r="F68" s="47"/>
    </row>
    <row r="69" spans="3:6" ht="12.75">
      <c r="C69" s="47"/>
      <c r="D69" s="47"/>
      <c r="E69" s="47"/>
      <c r="F69" s="47"/>
    </row>
    <row r="70" spans="3:6" ht="12.75">
      <c r="C70" s="47"/>
      <c r="D70" s="47"/>
      <c r="E70" s="47"/>
      <c r="F70" s="47"/>
    </row>
  </sheetData>
  <sheetProtection selectLockedCells="1" selectUnlockedCells="1"/>
  <mergeCells count="6">
    <mergeCell ref="A2:G2"/>
    <mergeCell ref="A4:G4"/>
    <mergeCell ref="G38:H38"/>
    <mergeCell ref="G39:H39"/>
    <mergeCell ref="E55:F55"/>
    <mergeCell ref="E57:F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2:N65"/>
  <sheetViews>
    <sheetView view="pageBreakPreview" zoomScaleSheetLayoutView="100" workbookViewId="0" topLeftCell="A25">
      <selection activeCell="T36" sqref="T36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5.28125" style="1" customWidth="1"/>
    <col min="5" max="5" width="7.57421875" style="1" customWidth="1"/>
    <col min="6" max="6" width="7.8515625" style="1" customWidth="1"/>
    <col min="7" max="7" width="13.421875" style="2" customWidth="1"/>
    <col min="8" max="8" width="0" style="3" hidden="1" customWidth="1"/>
    <col min="9" max="12" width="0" style="0" hidden="1" customWidth="1"/>
  </cols>
  <sheetData>
    <row r="2" spans="1:7" ht="12.75">
      <c r="A2" s="4" t="s">
        <v>118</v>
      </c>
      <c r="B2" s="4"/>
      <c r="C2" s="4"/>
      <c r="D2" s="4"/>
      <c r="E2" s="4"/>
      <c r="F2" s="4"/>
      <c r="G2" s="4"/>
    </row>
    <row r="3" ht="4.5" customHeight="1"/>
    <row r="4" spans="1:7" ht="12.75">
      <c r="A4" s="5" t="s">
        <v>1</v>
      </c>
      <c r="B4" s="5"/>
      <c r="C4" s="5"/>
      <c r="D4" s="5"/>
      <c r="E4" s="5"/>
      <c r="F4" s="5"/>
      <c r="G4" s="5"/>
    </row>
    <row r="5" spans="1:7" ht="32.25" customHeight="1">
      <c r="A5" s="6" t="s">
        <v>2</v>
      </c>
      <c r="B5" s="7" t="s">
        <v>3</v>
      </c>
      <c r="C5" s="8" t="s">
        <v>4</v>
      </c>
      <c r="D5" s="7" t="s">
        <v>5</v>
      </c>
      <c r="E5" s="8" t="s">
        <v>6</v>
      </c>
      <c r="F5" s="7" t="s">
        <v>7</v>
      </c>
      <c r="G5" s="7" t="s">
        <v>8</v>
      </c>
    </row>
    <row r="6" spans="1:8" s="14" customFormat="1" ht="12.75">
      <c r="A6" s="9" t="s">
        <v>9</v>
      </c>
      <c r="B6" s="10"/>
      <c r="C6" s="11"/>
      <c r="D6" s="11"/>
      <c r="E6" s="11"/>
      <c r="F6" s="11"/>
      <c r="G6" s="12"/>
      <c r="H6" s="13"/>
    </row>
    <row r="7" spans="1:8" s="21" customFormat="1" ht="25.5" customHeight="1">
      <c r="A7" s="15" t="s">
        <v>10</v>
      </c>
      <c r="B7" s="16">
        <v>751</v>
      </c>
      <c r="C7" s="17" t="s">
        <v>11</v>
      </c>
      <c r="D7" s="18" t="s">
        <v>12</v>
      </c>
      <c r="E7" s="17" t="s">
        <v>13</v>
      </c>
      <c r="F7" s="18" t="s">
        <v>14</v>
      </c>
      <c r="G7" s="19">
        <f>SUM(G8:G9)</f>
        <v>1224071</v>
      </c>
      <c r="H7" s="20"/>
    </row>
    <row r="8" spans="1:7" ht="12.75">
      <c r="A8" s="22" t="s">
        <v>15</v>
      </c>
      <c r="B8" s="22">
        <v>751</v>
      </c>
      <c r="C8" s="23" t="s">
        <v>11</v>
      </c>
      <c r="D8" s="18" t="s">
        <v>12</v>
      </c>
      <c r="E8" s="23" t="s">
        <v>16</v>
      </c>
      <c r="F8" s="24" t="s">
        <v>17</v>
      </c>
      <c r="G8" s="25">
        <v>940147</v>
      </c>
    </row>
    <row r="9" spans="1:7" ht="12.75">
      <c r="A9" s="26" t="s">
        <v>18</v>
      </c>
      <c r="B9" s="26">
        <v>751</v>
      </c>
      <c r="C9" s="27" t="s">
        <v>11</v>
      </c>
      <c r="D9" s="18" t="s">
        <v>12</v>
      </c>
      <c r="E9" s="27" t="s">
        <v>16</v>
      </c>
      <c r="F9" s="28" t="s">
        <v>19</v>
      </c>
      <c r="G9" s="29">
        <v>283924</v>
      </c>
    </row>
    <row r="10" spans="1:8" s="14" customFormat="1" ht="12.75">
      <c r="A10" s="30" t="s">
        <v>20</v>
      </c>
      <c r="C10" s="31"/>
      <c r="D10" s="31"/>
      <c r="E10" s="31"/>
      <c r="F10" s="31"/>
      <c r="G10" s="32"/>
      <c r="H10" s="13"/>
    </row>
    <row r="11" spans="1:8" s="21" customFormat="1" ht="12.75">
      <c r="A11" s="33" t="s">
        <v>21</v>
      </c>
      <c r="B11" s="34">
        <v>751</v>
      </c>
      <c r="C11" s="35" t="s">
        <v>22</v>
      </c>
      <c r="D11" s="36" t="s">
        <v>23</v>
      </c>
      <c r="E11" s="35" t="s">
        <v>13</v>
      </c>
      <c r="F11" s="37" t="s">
        <v>13</v>
      </c>
      <c r="G11" s="38">
        <f>SUM(G12+G15+G18+G19)</f>
        <v>4855747</v>
      </c>
      <c r="H11" s="20"/>
    </row>
    <row r="12" spans="1:8" s="21" customFormat="1" ht="12.75">
      <c r="A12" s="39" t="s">
        <v>10</v>
      </c>
      <c r="B12" s="21">
        <v>751</v>
      </c>
      <c r="C12" s="40" t="s">
        <v>22</v>
      </c>
      <c r="D12" s="36" t="s">
        <v>23</v>
      </c>
      <c r="E12" s="40" t="s">
        <v>13</v>
      </c>
      <c r="F12" s="17" t="s">
        <v>14</v>
      </c>
      <c r="G12" s="41">
        <f>SUM(G13:G14)</f>
        <v>4445747</v>
      </c>
      <c r="H12" s="20"/>
    </row>
    <row r="13" spans="1:7" ht="12.75">
      <c r="A13" s="22" t="s">
        <v>15</v>
      </c>
      <c r="B13" s="42">
        <v>751</v>
      </c>
      <c r="C13" s="24" t="s">
        <v>22</v>
      </c>
      <c r="D13" s="43" t="s">
        <v>23</v>
      </c>
      <c r="E13" s="24" t="s">
        <v>16</v>
      </c>
      <c r="F13" s="23" t="s">
        <v>17</v>
      </c>
      <c r="G13" s="44">
        <v>3414552</v>
      </c>
    </row>
    <row r="14" spans="1:7" ht="12.75">
      <c r="A14" s="45" t="s">
        <v>24</v>
      </c>
      <c r="B14">
        <v>751</v>
      </c>
      <c r="C14" s="46" t="s">
        <v>22</v>
      </c>
      <c r="D14" s="43" t="s">
        <v>23</v>
      </c>
      <c r="E14" s="46" t="s">
        <v>16</v>
      </c>
      <c r="F14" s="47" t="s">
        <v>19</v>
      </c>
      <c r="G14" s="48">
        <v>1031195</v>
      </c>
    </row>
    <row r="15" spans="1:14" s="21" customFormat="1" ht="12.75">
      <c r="A15" s="49" t="s">
        <v>25</v>
      </c>
      <c r="B15" s="34">
        <v>751</v>
      </c>
      <c r="C15" s="35" t="s">
        <v>22</v>
      </c>
      <c r="D15" s="43" t="s">
        <v>23</v>
      </c>
      <c r="E15" s="35" t="s">
        <v>26</v>
      </c>
      <c r="F15" s="37" t="s">
        <v>27</v>
      </c>
      <c r="G15" s="50">
        <f>SUM(G16:G17)</f>
        <v>223000</v>
      </c>
      <c r="H15" s="20"/>
      <c r="N15" s="51">
        <f>SUM(G15+G18+G19)</f>
        <v>410000</v>
      </c>
    </row>
    <row r="16" spans="1:7" ht="12.75">
      <c r="A16" s="45" t="s">
        <v>28</v>
      </c>
      <c r="B16">
        <v>751</v>
      </c>
      <c r="C16" s="46" t="s">
        <v>22</v>
      </c>
      <c r="D16" s="43" t="s">
        <v>23</v>
      </c>
      <c r="E16" s="24" t="s">
        <v>26</v>
      </c>
      <c r="F16" s="47" t="s">
        <v>29</v>
      </c>
      <c r="G16" s="48">
        <v>73000</v>
      </c>
    </row>
    <row r="17" spans="1:7" ht="12.75">
      <c r="A17" s="22" t="s">
        <v>30</v>
      </c>
      <c r="B17" s="42">
        <v>751</v>
      </c>
      <c r="C17" s="24" t="s">
        <v>22</v>
      </c>
      <c r="D17" s="43" t="s">
        <v>23</v>
      </c>
      <c r="E17" s="24" t="s">
        <v>31</v>
      </c>
      <c r="F17" s="23" t="s">
        <v>32</v>
      </c>
      <c r="G17" s="44">
        <v>150000</v>
      </c>
    </row>
    <row r="18" spans="1:8" s="21" customFormat="1" ht="12.75">
      <c r="A18" s="49" t="s">
        <v>37</v>
      </c>
      <c r="B18" s="21">
        <v>751</v>
      </c>
      <c r="C18" s="40" t="s">
        <v>22</v>
      </c>
      <c r="D18" s="36" t="s">
        <v>23</v>
      </c>
      <c r="E18" s="40" t="s">
        <v>38</v>
      </c>
      <c r="F18" s="17" t="s">
        <v>39</v>
      </c>
      <c r="G18" s="41">
        <v>32000</v>
      </c>
      <c r="H18" s="20"/>
    </row>
    <row r="19" spans="1:8" s="21" customFormat="1" ht="12.75">
      <c r="A19" s="49" t="s">
        <v>40</v>
      </c>
      <c r="B19" s="34">
        <v>751</v>
      </c>
      <c r="C19" s="35" t="s">
        <v>22</v>
      </c>
      <c r="D19" s="36" t="s">
        <v>23</v>
      </c>
      <c r="E19" s="35" t="s">
        <v>13</v>
      </c>
      <c r="F19" s="37" t="s">
        <v>41</v>
      </c>
      <c r="G19" s="50">
        <f>SUM(G20:G21)</f>
        <v>155000</v>
      </c>
      <c r="H19" s="20"/>
    </row>
    <row r="20" spans="1:7" ht="12.75">
      <c r="A20" s="22" t="s">
        <v>42</v>
      </c>
      <c r="B20">
        <v>751</v>
      </c>
      <c r="C20" s="28" t="s">
        <v>22</v>
      </c>
      <c r="D20" s="43" t="s">
        <v>23</v>
      </c>
      <c r="E20" s="24" t="s">
        <v>26</v>
      </c>
      <c r="F20" s="52" t="s">
        <v>43</v>
      </c>
      <c r="G20" s="44">
        <v>20000</v>
      </c>
    </row>
    <row r="21" spans="1:7" ht="12.75">
      <c r="A21" s="22" t="s">
        <v>44</v>
      </c>
      <c r="B21" s="22">
        <v>751</v>
      </c>
      <c r="C21" s="23" t="s">
        <v>22</v>
      </c>
      <c r="D21" s="43" t="s">
        <v>23</v>
      </c>
      <c r="E21" s="24" t="s">
        <v>26</v>
      </c>
      <c r="F21" s="53" t="s">
        <v>45</v>
      </c>
      <c r="G21" s="54">
        <v>135000</v>
      </c>
    </row>
    <row r="22" spans="1:10" ht="14.25" customHeight="1">
      <c r="A22" s="55" t="s">
        <v>46</v>
      </c>
      <c r="B22" s="22"/>
      <c r="C22" s="24"/>
      <c r="D22" s="24"/>
      <c r="E22" s="24"/>
      <c r="F22" s="24"/>
      <c r="G22" s="25"/>
      <c r="J22" s="56"/>
    </row>
    <row r="23" spans="1:10" s="21" customFormat="1" ht="12.75" customHeight="1">
      <c r="A23" s="49" t="s">
        <v>47</v>
      </c>
      <c r="B23" s="49">
        <v>751</v>
      </c>
      <c r="C23" s="37" t="s">
        <v>48</v>
      </c>
      <c r="D23" s="57" t="s">
        <v>49</v>
      </c>
      <c r="E23" s="37" t="s">
        <v>50</v>
      </c>
      <c r="F23" s="35" t="s">
        <v>13</v>
      </c>
      <c r="G23" s="58">
        <f>SUM(G24)</f>
        <v>0</v>
      </c>
      <c r="H23" s="20"/>
      <c r="J23" s="59"/>
    </row>
    <row r="24" spans="1:10" ht="12.75" customHeight="1">
      <c r="A24" s="22" t="s">
        <v>37</v>
      </c>
      <c r="B24" s="22">
        <v>751</v>
      </c>
      <c r="C24" s="23" t="s">
        <v>48</v>
      </c>
      <c r="D24" s="60" t="s">
        <v>49</v>
      </c>
      <c r="E24" s="23" t="s">
        <v>50</v>
      </c>
      <c r="F24" s="24" t="s">
        <v>39</v>
      </c>
      <c r="G24" s="61"/>
      <c r="J24" s="56"/>
    </row>
    <row r="25" spans="1:7" ht="12.75">
      <c r="A25" s="33" t="s">
        <v>51</v>
      </c>
      <c r="B25" s="62" t="s">
        <v>52</v>
      </c>
      <c r="C25" s="63" t="s">
        <v>53</v>
      </c>
      <c r="D25" s="57" t="s">
        <v>54</v>
      </c>
      <c r="E25" s="64" t="s">
        <v>13</v>
      </c>
      <c r="F25" s="64" t="s">
        <v>13</v>
      </c>
      <c r="G25" s="65">
        <f>SUM(G26)</f>
        <v>359217</v>
      </c>
    </row>
    <row r="26" spans="1:7" ht="12.75">
      <c r="A26" s="22" t="s">
        <v>35</v>
      </c>
      <c r="B26" s="62" t="s">
        <v>52</v>
      </c>
      <c r="C26" s="66" t="s">
        <v>53</v>
      </c>
      <c r="D26" s="60" t="s">
        <v>54</v>
      </c>
      <c r="E26" s="64" t="s">
        <v>26</v>
      </c>
      <c r="F26" s="53" t="s">
        <v>36</v>
      </c>
      <c r="G26" s="29">
        <v>359217</v>
      </c>
    </row>
    <row r="27" spans="1:7" ht="12.75">
      <c r="A27" s="49" t="s">
        <v>55</v>
      </c>
      <c r="B27" s="62" t="s">
        <v>52</v>
      </c>
      <c r="C27" s="63" t="s">
        <v>53</v>
      </c>
      <c r="D27" s="67" t="s">
        <v>56</v>
      </c>
      <c r="E27" s="64" t="s">
        <v>13</v>
      </c>
      <c r="F27" s="64" t="s">
        <v>13</v>
      </c>
      <c r="G27" s="65">
        <f>SUM(G28:G28)</f>
        <v>33000</v>
      </c>
    </row>
    <row r="28" spans="1:7" ht="12.75">
      <c r="A28" s="22" t="s">
        <v>44</v>
      </c>
      <c r="B28" s="62" t="s">
        <v>52</v>
      </c>
      <c r="C28" s="66" t="s">
        <v>53</v>
      </c>
      <c r="D28" s="68" t="s">
        <v>56</v>
      </c>
      <c r="E28" s="64" t="s">
        <v>26</v>
      </c>
      <c r="F28" s="53" t="s">
        <v>45</v>
      </c>
      <c r="G28" s="29">
        <v>33000</v>
      </c>
    </row>
    <row r="29" spans="1:7" ht="12.75">
      <c r="A29" s="33" t="s">
        <v>115</v>
      </c>
      <c r="B29" s="62" t="s">
        <v>52</v>
      </c>
      <c r="C29" s="63" t="s">
        <v>53</v>
      </c>
      <c r="D29" s="57" t="s">
        <v>116</v>
      </c>
      <c r="E29" s="64" t="s">
        <v>13</v>
      </c>
      <c r="F29" s="64" t="s">
        <v>13</v>
      </c>
      <c r="G29" s="65">
        <f>SUM(G30)</f>
        <v>627530</v>
      </c>
    </row>
    <row r="30" spans="1:7" ht="12.75">
      <c r="A30" s="22" t="s">
        <v>35</v>
      </c>
      <c r="B30" s="62" t="s">
        <v>52</v>
      </c>
      <c r="C30" s="66" t="s">
        <v>53</v>
      </c>
      <c r="D30" s="60" t="s">
        <v>116</v>
      </c>
      <c r="E30" s="64" t="s">
        <v>117</v>
      </c>
      <c r="F30" s="53" t="s">
        <v>39</v>
      </c>
      <c r="G30" s="29">
        <v>627530</v>
      </c>
    </row>
    <row r="31" spans="1:7" ht="12.75">
      <c r="A31" s="69" t="s">
        <v>57</v>
      </c>
      <c r="B31" s="62" t="s">
        <v>52</v>
      </c>
      <c r="C31" s="64" t="s">
        <v>58</v>
      </c>
      <c r="D31" s="57" t="s">
        <v>59</v>
      </c>
      <c r="E31" s="64" t="s">
        <v>13</v>
      </c>
      <c r="F31" s="64" t="s">
        <v>13</v>
      </c>
      <c r="G31" s="65">
        <f>SUM(G34:H36)</f>
        <v>319400</v>
      </c>
    </row>
    <row r="32" spans="1:7" ht="15" customHeight="1">
      <c r="A32" s="70" t="s">
        <v>60</v>
      </c>
      <c r="B32" s="62" t="s">
        <v>52</v>
      </c>
      <c r="C32" s="64" t="s">
        <v>58</v>
      </c>
      <c r="D32" s="57" t="s">
        <v>59</v>
      </c>
      <c r="E32" s="64" t="s">
        <v>13</v>
      </c>
      <c r="F32" s="64" t="s">
        <v>13</v>
      </c>
      <c r="G32" s="71">
        <f>SUM(G34:H36)</f>
        <v>319400</v>
      </c>
    </row>
    <row r="33" spans="1:8" ht="39" customHeight="1">
      <c r="A33" s="72" t="s">
        <v>61</v>
      </c>
      <c r="B33" s="73" t="s">
        <v>52</v>
      </c>
      <c r="C33" s="57" t="s">
        <v>62</v>
      </c>
      <c r="D33" s="57" t="s">
        <v>59</v>
      </c>
      <c r="E33" s="57" t="s">
        <v>13</v>
      </c>
      <c r="F33" s="57" t="s">
        <v>13</v>
      </c>
      <c r="G33" s="74">
        <f>SUM(G34:H36)</f>
        <v>319400</v>
      </c>
      <c r="H33" s="74"/>
    </row>
    <row r="34" spans="1:12" ht="16.5" customHeight="1">
      <c r="A34" s="22" t="s">
        <v>15</v>
      </c>
      <c r="B34" s="75" t="s">
        <v>52</v>
      </c>
      <c r="C34" s="76" t="s">
        <v>62</v>
      </c>
      <c r="D34" s="60" t="s">
        <v>59</v>
      </c>
      <c r="E34" s="76" t="s">
        <v>16</v>
      </c>
      <c r="F34" s="76" t="s">
        <v>17</v>
      </c>
      <c r="G34" s="77">
        <v>228000</v>
      </c>
      <c r="H34" s="77"/>
      <c r="L34" s="78"/>
    </row>
    <row r="35" spans="1:8" ht="12.75">
      <c r="A35" s="22" t="s">
        <v>24</v>
      </c>
      <c r="B35" s="75" t="s">
        <v>52</v>
      </c>
      <c r="C35" s="76" t="s">
        <v>62</v>
      </c>
      <c r="D35" s="60" t="s">
        <v>59</v>
      </c>
      <c r="E35" s="76" t="s">
        <v>16</v>
      </c>
      <c r="F35" s="76" t="s">
        <v>19</v>
      </c>
      <c r="G35" s="77">
        <v>68856</v>
      </c>
      <c r="H35" s="77"/>
    </row>
    <row r="36" spans="1:8" ht="15.75" customHeight="1">
      <c r="A36" s="22" t="s">
        <v>44</v>
      </c>
      <c r="B36" s="75" t="s">
        <v>52</v>
      </c>
      <c r="C36" s="76" t="s">
        <v>62</v>
      </c>
      <c r="D36" s="60" t="s">
        <v>59</v>
      </c>
      <c r="E36" s="76" t="s">
        <v>26</v>
      </c>
      <c r="F36" s="76" t="s">
        <v>45</v>
      </c>
      <c r="G36" s="77">
        <v>22544</v>
      </c>
      <c r="H36" s="77"/>
    </row>
    <row r="37" spans="1:8" s="21" customFormat="1" ht="27" customHeight="1">
      <c r="A37" s="79" t="s">
        <v>74</v>
      </c>
      <c r="B37" s="75" t="s">
        <v>52</v>
      </c>
      <c r="C37" s="80" t="s">
        <v>75</v>
      </c>
      <c r="D37" s="57" t="s">
        <v>76</v>
      </c>
      <c r="E37" s="35" t="s">
        <v>26</v>
      </c>
      <c r="F37" s="103"/>
      <c r="G37" s="104">
        <f>SUM(G38:G40)</f>
        <v>5030800</v>
      </c>
      <c r="H37" s="82"/>
    </row>
    <row r="38" spans="1:8" s="21" customFormat="1" ht="14.25" customHeight="1">
      <c r="A38" s="22" t="s">
        <v>30</v>
      </c>
      <c r="B38" s="105" t="s">
        <v>52</v>
      </c>
      <c r="C38" s="76" t="s">
        <v>75</v>
      </c>
      <c r="D38" s="60" t="s">
        <v>76</v>
      </c>
      <c r="E38" s="24" t="s">
        <v>31</v>
      </c>
      <c r="F38" s="76" t="s">
        <v>32</v>
      </c>
      <c r="G38" s="106">
        <v>85000</v>
      </c>
      <c r="H38" s="82"/>
    </row>
    <row r="39" spans="1:8" s="108" customFormat="1" ht="14.25" customHeight="1">
      <c r="A39" s="22" t="s">
        <v>35</v>
      </c>
      <c r="B39" s="105" t="s">
        <v>52</v>
      </c>
      <c r="C39" s="76" t="s">
        <v>75</v>
      </c>
      <c r="D39" s="60" t="s">
        <v>76</v>
      </c>
      <c r="E39" s="24" t="s">
        <v>26</v>
      </c>
      <c r="F39" s="76" t="s">
        <v>34</v>
      </c>
      <c r="G39" s="107">
        <v>4845800</v>
      </c>
      <c r="H39" s="85"/>
    </row>
    <row r="40" spans="1:8" s="108" customFormat="1" ht="15" customHeight="1">
      <c r="A40" s="22" t="s">
        <v>77</v>
      </c>
      <c r="B40" s="105" t="s">
        <v>52</v>
      </c>
      <c r="C40" s="76" t="s">
        <v>75</v>
      </c>
      <c r="D40" s="60" t="s">
        <v>76</v>
      </c>
      <c r="E40" s="24" t="s">
        <v>26</v>
      </c>
      <c r="F40" s="76" t="s">
        <v>45</v>
      </c>
      <c r="G40" s="84">
        <v>100000</v>
      </c>
      <c r="H40" s="85"/>
    </row>
    <row r="41" spans="1:7" ht="12.75">
      <c r="A41" s="55" t="s">
        <v>83</v>
      </c>
      <c r="B41" s="22">
        <v>751</v>
      </c>
      <c r="C41" s="24" t="s">
        <v>84</v>
      </c>
      <c r="D41" s="24" t="s">
        <v>85</v>
      </c>
      <c r="E41" s="24" t="s">
        <v>13</v>
      </c>
      <c r="F41" s="24" t="s">
        <v>27</v>
      </c>
      <c r="G41" s="65">
        <f>SUM(G42)</f>
        <v>354482</v>
      </c>
    </row>
    <row r="42" spans="1:7" ht="12.75">
      <c r="A42" s="122" t="s">
        <v>89</v>
      </c>
      <c r="B42" s="75" t="s">
        <v>52</v>
      </c>
      <c r="C42" s="80" t="s">
        <v>84</v>
      </c>
      <c r="D42" s="57" t="s">
        <v>90</v>
      </c>
      <c r="E42" s="80" t="s">
        <v>13</v>
      </c>
      <c r="F42" s="80" t="s">
        <v>13</v>
      </c>
      <c r="G42" s="119">
        <f>SUM(G44:G44)</f>
        <v>354482</v>
      </c>
    </row>
    <row r="43" spans="1:7" ht="12.75">
      <c r="A43" s="120" t="s">
        <v>88</v>
      </c>
      <c r="B43" s="75" t="s">
        <v>52</v>
      </c>
      <c r="C43" s="80" t="s">
        <v>84</v>
      </c>
      <c r="D43" s="57" t="s">
        <v>90</v>
      </c>
      <c r="E43" s="80" t="s">
        <v>26</v>
      </c>
      <c r="F43" s="80" t="s">
        <v>13</v>
      </c>
      <c r="G43" s="121">
        <f>SUM(G44:G44)</f>
        <v>354482</v>
      </c>
    </row>
    <row r="44" spans="1:7" ht="12.75">
      <c r="A44" s="22" t="s">
        <v>35</v>
      </c>
      <c r="B44" s="75" t="s">
        <v>52</v>
      </c>
      <c r="C44" s="80" t="s">
        <v>84</v>
      </c>
      <c r="D44" s="57" t="s">
        <v>90</v>
      </c>
      <c r="E44" s="80" t="s">
        <v>26</v>
      </c>
      <c r="F44" s="80" t="s">
        <v>36</v>
      </c>
      <c r="G44" s="29">
        <v>354482</v>
      </c>
    </row>
    <row r="45" spans="1:10" s="21" customFormat="1" ht="15" customHeight="1">
      <c r="A45" s="33" t="s">
        <v>96</v>
      </c>
      <c r="B45" s="129" t="s">
        <v>52</v>
      </c>
      <c r="C45" s="64" t="s">
        <v>97</v>
      </c>
      <c r="D45" s="64" t="s">
        <v>85</v>
      </c>
      <c r="E45" s="64" t="s">
        <v>13</v>
      </c>
      <c r="F45" s="130" t="s">
        <v>13</v>
      </c>
      <c r="G45" s="131">
        <f>SUM(G46)</f>
        <v>57600</v>
      </c>
      <c r="H45" s="20"/>
      <c r="J45" s="59"/>
    </row>
    <row r="46" spans="1:14" ht="27" customHeight="1">
      <c r="A46" s="132" t="s">
        <v>98</v>
      </c>
      <c r="B46" s="129" t="s">
        <v>52</v>
      </c>
      <c r="C46" s="64" t="s">
        <v>97</v>
      </c>
      <c r="D46" s="57" t="s">
        <v>99</v>
      </c>
      <c r="E46" s="64" t="s">
        <v>100</v>
      </c>
      <c r="F46" s="130" t="s">
        <v>101</v>
      </c>
      <c r="G46" s="124">
        <v>57600</v>
      </c>
      <c r="J46" s="56"/>
      <c r="N46" s="143" t="e">
        <f>SUM(G7+G11+#REF!+G31+G37+G45)</f>
        <v>#REF!</v>
      </c>
    </row>
    <row r="47" spans="1:10" s="21" customFormat="1" ht="19.5" customHeight="1">
      <c r="A47" s="33" t="s">
        <v>102</v>
      </c>
      <c r="B47" s="129" t="s">
        <v>52</v>
      </c>
      <c r="C47" s="64" t="s">
        <v>103</v>
      </c>
      <c r="D47" s="67" t="s">
        <v>104</v>
      </c>
      <c r="E47" s="64" t="s">
        <v>105</v>
      </c>
      <c r="F47" s="130" t="s">
        <v>106</v>
      </c>
      <c r="G47" s="133">
        <v>41013</v>
      </c>
      <c r="H47" s="20"/>
      <c r="J47" s="59"/>
    </row>
    <row r="48" spans="1:8" s="140" customFormat="1" ht="12.75">
      <c r="A48" s="69" t="s">
        <v>109</v>
      </c>
      <c r="B48" s="135"/>
      <c r="C48" s="136"/>
      <c r="D48" s="137"/>
      <c r="E48" s="136"/>
      <c r="F48" s="137"/>
      <c r="G48" s="144">
        <f>SUM(G7+G11+G23+G25+G27+G29+G31+G37+G41+G45+G47)</f>
        <v>12902860</v>
      </c>
      <c r="H48" s="139"/>
    </row>
    <row r="49" spans="3:6" ht="12.75">
      <c r="C49" s="47"/>
      <c r="D49" s="47"/>
      <c r="E49" s="47"/>
      <c r="F49" s="47"/>
    </row>
    <row r="50" spans="1:12" ht="12.75" customHeight="1">
      <c r="A50" s="108" t="s">
        <v>110</v>
      </c>
      <c r="C50" s="47"/>
      <c r="D50" s="47"/>
      <c r="E50" s="145" t="s">
        <v>111</v>
      </c>
      <c r="F50" s="145"/>
      <c r="L50">
        <v>3621685</v>
      </c>
    </row>
    <row r="51" spans="3:6" ht="7.5" customHeight="1">
      <c r="C51" s="47"/>
      <c r="D51" s="142"/>
      <c r="E51" s="47"/>
      <c r="F51" s="47"/>
    </row>
    <row r="52" spans="1:6" ht="12.75" customHeight="1">
      <c r="A52" s="108" t="s">
        <v>112</v>
      </c>
      <c r="C52" s="47"/>
      <c r="D52" s="142"/>
      <c r="E52" s="145" t="s">
        <v>113</v>
      </c>
      <c r="F52" s="145"/>
    </row>
    <row r="53" spans="3:6" ht="12.75">
      <c r="C53" s="47"/>
      <c r="D53" s="142"/>
      <c r="E53" s="47"/>
      <c r="F53" s="47"/>
    </row>
    <row r="54" spans="3:6" ht="12.75">
      <c r="C54" s="47"/>
      <c r="D54" s="142"/>
      <c r="E54" s="47"/>
      <c r="F54" s="47"/>
    </row>
    <row r="55" spans="3:6" ht="12.75">
      <c r="C55" s="47"/>
      <c r="D55" s="142"/>
      <c r="E55" s="47"/>
      <c r="F55" s="47"/>
    </row>
    <row r="56" spans="3:6" ht="12.75">
      <c r="C56" s="47"/>
      <c r="D56" s="142"/>
      <c r="E56" s="47"/>
      <c r="F56" s="47"/>
    </row>
    <row r="57" spans="3:6" ht="12.75">
      <c r="C57" s="47"/>
      <c r="D57" s="47"/>
      <c r="E57" s="47"/>
      <c r="F57" s="47"/>
    </row>
    <row r="58" spans="3:6" ht="12.75">
      <c r="C58" s="47"/>
      <c r="D58" s="47"/>
      <c r="E58" s="47"/>
      <c r="F58" s="47"/>
    </row>
    <row r="59" spans="3:6" ht="12.75">
      <c r="C59" s="47"/>
      <c r="D59" s="47"/>
      <c r="E59" s="47"/>
      <c r="F59" s="47"/>
    </row>
    <row r="60" spans="3:6" ht="12.75">
      <c r="C60" s="47"/>
      <c r="D60" s="47"/>
      <c r="E60" s="47"/>
      <c r="F60" s="47"/>
    </row>
    <row r="61" spans="3:6" ht="12.75">
      <c r="C61" s="47"/>
      <c r="D61" s="47"/>
      <c r="E61" s="47"/>
      <c r="F61" s="47"/>
    </row>
    <row r="62" spans="3:6" ht="12.75">
      <c r="C62" s="47"/>
      <c r="D62" s="47"/>
      <c r="E62" s="47"/>
      <c r="F62" s="47"/>
    </row>
    <row r="63" spans="3:6" ht="12.75">
      <c r="C63" s="47"/>
      <c r="D63" s="47"/>
      <c r="E63" s="47"/>
      <c r="F63" s="47"/>
    </row>
    <row r="64" spans="3:6" ht="12.75">
      <c r="C64" s="47"/>
      <c r="D64" s="47"/>
      <c r="E64" s="47"/>
      <c r="F64" s="47"/>
    </row>
    <row r="65" spans="3:6" ht="12.75">
      <c r="C65" s="47"/>
      <c r="D65" s="47"/>
      <c r="E65" s="47"/>
      <c r="F65" s="47"/>
    </row>
  </sheetData>
  <sheetProtection selectLockedCells="1" selectUnlockedCells="1"/>
  <mergeCells count="6">
    <mergeCell ref="A2:G2"/>
    <mergeCell ref="A4:G4"/>
    <mergeCell ref="G33:H33"/>
    <mergeCell ref="G34:H34"/>
    <mergeCell ref="E50:F50"/>
    <mergeCell ref="E52:F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2022-11-23T09:04:27Z</cp:lastPrinted>
  <dcterms:created xsi:type="dcterms:W3CDTF">1996-10-08T23:32:33Z</dcterms:created>
  <dcterms:modified xsi:type="dcterms:W3CDTF">2023-02-01T11:59:55Z</dcterms:modified>
  <cp:category/>
  <cp:version/>
  <cp:contentType/>
  <cp:contentStatus/>
  <cp:revision>115</cp:revision>
</cp:coreProperties>
</file>