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320" windowHeight="10050" activeTab="6"/>
  </bookViews>
  <sheets>
    <sheet name="прилож1" sheetId="1" r:id="rId1"/>
    <sheet name="прило6" sheetId="2" r:id="rId2"/>
    <sheet name="прил8" sheetId="3" r:id="rId3"/>
    <sheet name="прилож10" sheetId="4" r:id="rId4"/>
    <sheet name="при12" sheetId="5" r:id="rId5"/>
    <sheet name="прил 14" sheetId="6" r:id="rId6"/>
    <sheet name="Лист1" sheetId="7" r:id="rId7"/>
  </sheets>
  <definedNames>
    <definedName name="_xlnm.Print_Area" localSheetId="2">'прил8'!$A$1:$D$32</definedName>
    <definedName name="_xlnm.Print_Area" localSheetId="0">'прилож1'!$A$1:$C$40</definedName>
    <definedName name="_xlnm.Print_Area" localSheetId="3">'прилож10'!$A$1:$D$80</definedName>
  </definedNames>
  <calcPr fullCalcOnLoad="1"/>
</workbook>
</file>

<file path=xl/sharedStrings.xml><?xml version="1.0" encoding="utf-8"?>
<sst xmlns="http://schemas.openxmlformats.org/spreadsheetml/2006/main" count="687" uniqueCount="251">
  <si>
    <t xml:space="preserve">Приложение №1  к Решению Совета народных депутатов муниципального </t>
  </si>
  <si>
    <t>образования «Натырбовское сельское поселение» «О бюджете муниципального</t>
  </si>
  <si>
    <t>Единый сельскохозяйственный налог</t>
  </si>
  <si>
    <t>100</t>
  </si>
  <si>
    <t>751</t>
  </si>
  <si>
    <t xml:space="preserve">Код бюджетной        классификации РФ </t>
  </si>
  <si>
    <t>Наименование доходов</t>
  </si>
  <si>
    <t>Налог на доходы физических лиц</t>
  </si>
  <si>
    <t>НАЛОГИ НА ИМУЩЕСТВО</t>
  </si>
  <si>
    <t>НАЛОГИ НА СОВОКУПНЫЙ ДОХОД</t>
  </si>
  <si>
    <t xml:space="preserve">Земельный налог </t>
  </si>
  <si>
    <t xml:space="preserve">Приложение №6  к Решению Совета народных депутатов муниципального </t>
  </si>
  <si>
    <t>Сумма, тыс.руб.</t>
  </si>
  <si>
    <t>НАИМЕНОВАНИЕ</t>
  </si>
  <si>
    <t>Раздел</t>
  </si>
  <si>
    <t>Подраздел</t>
  </si>
  <si>
    <t>Общегосударственные вопросы</t>
  </si>
  <si>
    <t>01</t>
  </si>
  <si>
    <t>02</t>
  </si>
  <si>
    <t>Функционирование высших органов исполнительной власти субъектов Российской Федерации, местных администраций</t>
  </si>
  <si>
    <t>Резервные фонды</t>
  </si>
  <si>
    <t>04</t>
  </si>
  <si>
    <t>Национальная оборона</t>
  </si>
  <si>
    <t>Мобилизационная и вневойсковая подготовка</t>
  </si>
  <si>
    <t>03</t>
  </si>
  <si>
    <t>Жилищно-коммунальное хозяйство</t>
  </si>
  <si>
    <t>05</t>
  </si>
  <si>
    <t>Благоустройство</t>
  </si>
  <si>
    <t>ВСЕГО:</t>
  </si>
  <si>
    <t xml:space="preserve">Наименование </t>
  </si>
  <si>
    <t xml:space="preserve">Раздел </t>
  </si>
  <si>
    <t xml:space="preserve">Подраздел </t>
  </si>
  <si>
    <t>Целевая статья</t>
  </si>
  <si>
    <t>Осуществление первичного воинского учета на территориях, где отсутствуют военные комиссариаты</t>
  </si>
  <si>
    <t>ВСЕГО РАСХОДОВ:</t>
  </si>
  <si>
    <t xml:space="preserve">Приложение №8  к Решению Совета народных депутатов муниципального </t>
  </si>
  <si>
    <t>Другие общегосударственные вопросы</t>
  </si>
  <si>
    <t>Наименование показателя</t>
  </si>
  <si>
    <t>Код показателя</t>
  </si>
  <si>
    <t>000 01 05 00 00 00 0000 500</t>
  </si>
  <si>
    <t>Увеличение остатков средств бюджетов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</si>
  <si>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</si>
  <si>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</si>
  <si>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</si>
  <si>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</si>
  <si>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</si>
  <si>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</si>
  <si>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</si>
  <si>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</si>
  <si>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</si>
  <si>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</si>
  <si>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</si>
  <si>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</si>
  <si>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</si>
  <si>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</si>
  <si>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ГОСУДАРСТВЕННАЯ ПОШЛИНА</t>
  </si>
  <si>
    <t xml:space="preserve">Государственная пошлина за совершение нотариальных действий </t>
  </si>
  <si>
    <t>08</t>
  </si>
  <si>
    <t>11</t>
  </si>
  <si>
    <t>13</t>
  </si>
  <si>
    <t>09</t>
  </si>
  <si>
    <t>Защита населения и территории от чрезвычайных ситуаций природного и техногенного характера, гражданская оборона</t>
  </si>
  <si>
    <t>Дорожное хозяйство (дорожные фонды)</t>
  </si>
  <si>
    <t>14</t>
  </si>
  <si>
    <t>Пенсионное обеспечение</t>
  </si>
  <si>
    <t>Пенсии, пособия, выплачиваемые организациями сектора государственного управления</t>
  </si>
  <si>
    <t>10</t>
  </si>
  <si>
    <t>Другие вопросы в области национальной безопасности и правоохранительной деятельности</t>
  </si>
  <si>
    <t>6110Э00100</t>
  </si>
  <si>
    <t>6160Э00400</t>
  </si>
  <si>
    <t>6630007000</t>
  </si>
  <si>
    <t>6100Э61010</t>
  </si>
  <si>
    <t>6100Э51180</t>
  </si>
  <si>
    <t>6620020000</t>
  </si>
  <si>
    <t>6650001000</t>
  </si>
  <si>
    <t>6630006000</t>
  </si>
  <si>
    <t>6630002000</t>
  </si>
  <si>
    <t>6630004000</t>
  </si>
  <si>
    <t>6630005000</t>
  </si>
  <si>
    <t>6640001000</t>
  </si>
  <si>
    <t>группа видов расходов</t>
  </si>
  <si>
    <t>группы видов расходов</t>
  </si>
  <si>
    <t>200</t>
  </si>
  <si>
    <t>800</t>
  </si>
  <si>
    <t>6610001000</t>
  </si>
  <si>
    <t>300</t>
  </si>
  <si>
    <t>Субвенции бюджетам сельских поселений на выполнение передаваемых полномочий субъектов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</si>
  <si>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</si>
  <si>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</si>
  <si>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</si>
  <si>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</si>
  <si>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</si>
  <si>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000 01 02 0000 00 0000 700</t>
  </si>
  <si>
    <t>Получение кредитов от кредитных организаций бюджетами  Российской Федерации в валюте Российской Федерации</t>
  </si>
  <si>
    <t>000 01 02 0000 10 0000 710</t>
  </si>
  <si>
    <t>Бюджетные кредиты от других бюджетов бюджетной системы Российской Федерации</t>
  </si>
  <si>
    <t>000 01 03 00 00 00 0000 000</t>
  </si>
  <si>
    <t>000 01 03 01 00 10 0000 710</t>
  </si>
  <si>
    <t>000 01 03 01 00 10 0000 810</t>
  </si>
  <si>
    <t>Другие  вопросы в области национальной безопасности и правоохранительной деятельности</t>
  </si>
  <si>
    <t>код прямого получателя</t>
  </si>
  <si>
    <t>Внутренние заимствования (привлечение/погашение)</t>
  </si>
  <si>
    <t>Кредиты кредитных организаций</t>
  </si>
  <si>
    <t>Кредиты от других бюджетов бюджетной системы РФ</t>
  </si>
  <si>
    <t xml:space="preserve">     Получение кредитов</t>
  </si>
  <si>
    <t xml:space="preserve">     Погашение кредитов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</si>
  <si>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</si>
  <si>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</si>
  <si>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Доходы бюджета - Всего</t>
  </si>
  <si>
    <t>000 8500000000 0000 000</t>
  </si>
  <si>
    <t>000 1 00 00000 00 0000 000</t>
  </si>
  <si>
    <t>000 1 03 00000 00 0000 000</t>
  </si>
  <si>
    <t>Сумма</t>
  </si>
  <si>
    <t>Налоговые и неналоговые доходы</t>
  </si>
  <si>
    <t>Налоги на прибыль, доходы</t>
  </si>
  <si>
    <t>000 1 01 00000 00 0000 000</t>
  </si>
  <si>
    <t>000 1 01 02000 01 0000 110</t>
  </si>
  <si>
    <t>Акцизы по подакцизным товарам (продукции), производимым на территории РФ</t>
  </si>
  <si>
    <t>000 1 03 02000 00 0000 000</t>
  </si>
  <si>
    <t>000 1 03 02230 01 0000 110</t>
  </si>
  <si>
    <t>000 1 03 02240 01 0000 110</t>
  </si>
  <si>
    <t>000 1 03 02250 01 00000 110</t>
  </si>
  <si>
    <t>000 1 03 02260 01 0000 110</t>
  </si>
  <si>
    <t>000 1 05 00000 00 0000 000</t>
  </si>
  <si>
    <t>000 1 05 03010 01 0000 110</t>
  </si>
  <si>
    <t>000 1 06 00000 00 0000 000</t>
  </si>
  <si>
    <t>Налог на имущество физических лиц взимаемый по ставкам, применяемым к объектам налогооблажения, расположенным в границах сельских поселений</t>
  </si>
  <si>
    <t>000 1 06 01030 10 0000 110</t>
  </si>
  <si>
    <t>000 1 06 06000 10 0000 110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</si>
  <si>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</si>
  <si>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</si>
  <si>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</si>
  <si>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</si>
  <si>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000 1 08 04000 01 0000 110</t>
  </si>
  <si>
    <t>000 1 08 00000 00 0000 000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</si>
  <si>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</si>
  <si>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000 2020300000 0000 151</t>
  </si>
  <si>
    <t>Субвенции бюджетам субъектов Российской Федерации и муниципальных образований</t>
  </si>
  <si>
    <t>000 2 02 01000 00 0000 151</t>
  </si>
  <si>
    <t>Дотации бюджетам субъектов Российской Федерации и муниципальных образований</t>
  </si>
  <si>
    <t xml:space="preserve">000 2 00 00000 00 0000 000 </t>
  </si>
  <si>
    <t>Безвозмездные поступления:</t>
  </si>
  <si>
    <t>источники внутреннего, финансового диффицита в бюджет</t>
  </si>
  <si>
    <t>000 01 00 00 00 00 0000 000</t>
  </si>
  <si>
    <t>1 11 05000 10 0000 120</t>
  </si>
  <si>
    <t>Доходы от сдачи в аренду имущества, находящегося в оперативном управлении огранов государственной власти, органов местного самоуправления.</t>
  </si>
  <si>
    <t>1 16 90000 10 0000 140</t>
  </si>
  <si>
    <t>Штрафы, санкции, возмещение ущерба</t>
  </si>
  <si>
    <t xml:space="preserve">Приложение №10  к Решению Совета народных депутатов муниципального </t>
  </si>
  <si>
    <t xml:space="preserve">Приложение №12  к Решению Совета народных депутатов муниципального </t>
  </si>
  <si>
    <t xml:space="preserve">Приложение №14  к Решению Совета народных депутатов муниципального </t>
  </si>
  <si>
    <t>-</t>
  </si>
  <si>
    <t>Изменение остатков средств на счетах по учету средств бюджета</t>
  </si>
  <si>
    <t>000 01 05 00 00 00  0000 000</t>
  </si>
  <si>
    <t>Функционирование высшего должностного лица субъекта Российской Федерации и муниципального образования</t>
  </si>
  <si>
    <t>НАЦИОНАЛЬНАЯ БЕЗОПАСНОСТЬ И ПРАВООХРАНИТЕЛЬНАЯ ДЕЯТЕЛЬНОСТЬ</t>
  </si>
  <si>
    <t>НАЦИОНАЛЬНАЯ ЭКОНОМИКА</t>
  </si>
  <si>
    <t>КУЛЬТУРА, КИНЕМАТОГРАФИЯ</t>
  </si>
  <si>
    <t>Другие вопросы в области культуры, кинематографии</t>
  </si>
  <si>
    <t>Социальное обеспечение населения</t>
  </si>
  <si>
    <t>СОЦИАЛЬНАЯ ПОЛИТИКА</t>
  </si>
  <si>
    <t xml:space="preserve"> ОБЩЕГОСУДАРСТВЕННЫЕ ВОПРОСЫ</t>
  </si>
  <si>
    <t>Функционирование высшего должностного лица муниципального образования</t>
  </si>
  <si>
    <t>6110000000</t>
  </si>
  <si>
    <t xml:space="preserve"> Глава муниципального образования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</si>
  <si>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</si>
  <si>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</si>
  <si>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Реализация функций органов местного самоуправления</t>
  </si>
  <si>
    <t>6160000000</t>
  </si>
  <si>
    <t xml:space="preserve">Обеспечение функций органами местного самоуправления        </t>
  </si>
  <si>
    <t>Закупка товаров, работ и услуг для государственных (муниципальных) нужд</t>
  </si>
  <si>
    <t>Иные бюджетные ассигнования</t>
  </si>
  <si>
    <t>6610000000</t>
  </si>
  <si>
    <t>Другие общегосударственне расходы</t>
  </si>
  <si>
    <t>Реализация полномочий Республики Адыгея, переданных для осуществления органам местного самоуправления, осуществляемых за счет средств республиканского бюджета Республики Адыгея</t>
  </si>
  <si>
    <t>Субвенции на осуществление государственных полномочий Республики Адыгея в сфере административных правоотношений</t>
  </si>
  <si>
    <t>Прочие непрограммные расходы</t>
  </si>
  <si>
    <t>6630000000</t>
  </si>
  <si>
    <t>Прочие непрограммные расходы на выполнение других обязательств государства</t>
  </si>
  <si>
    <t>НАЦИОНАЛЬНАЯ ОБОРОНА</t>
  </si>
  <si>
    <t>Расходы за счет межбюджетных трансфертов, предоставляемых из федерального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</si>
  <si>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</si>
  <si>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>Прочие непрограммные направления расходов</t>
  </si>
  <si>
    <t>6620000000</t>
  </si>
  <si>
    <t>Резерв материальных ресурсов для ликвидации чрезвычайных ситуаций природного и техногенного характера</t>
  </si>
  <si>
    <t>Комплексные программы</t>
  </si>
  <si>
    <t>6650000000</t>
  </si>
  <si>
    <t>6650002000</t>
  </si>
  <si>
    <t>Прочие непрограммные расходы на содержание автомобильных дорог и инженерных сооружений на них</t>
  </si>
  <si>
    <t>ЖИЛИЩНО - КОММУНАЛЬНОЕ ХОЗЯЙСТВО</t>
  </si>
  <si>
    <t>Прочие непрограммные расходы на уличное освещение</t>
  </si>
  <si>
    <t>Прочие непрограммные расходы на озеленение</t>
  </si>
  <si>
    <t>Прочие непрограммные расходы на благоустройство</t>
  </si>
  <si>
    <t>Прочая закупка товаров, работ и услуг для обеспечения государственных (муниципальных) нужд</t>
  </si>
  <si>
    <t>Прочие расходы в области социальной политики</t>
  </si>
  <si>
    <t>6640000000</t>
  </si>
  <si>
    <t>Материальная помощь главы администрации</t>
  </si>
  <si>
    <t>Социальное обеспечение и иные выплаты населению</t>
  </si>
  <si>
    <t>6100Э61000</t>
  </si>
  <si>
    <t>6100Э50000</t>
  </si>
  <si>
    <t>Реализация иных мероприятий в рамках непрограммных расходов муниципальных органов муниципального образования «Натырбовскоее сельское поселение»</t>
  </si>
  <si>
    <t xml:space="preserve">Администрация муниципального образования "Натырбовское сельское поселение" </t>
  </si>
  <si>
    <t>Реализация иных мероприятий в рамках непрограммных расходов муниципальных органов муниципального образования «Натырбовское сельское поселение»</t>
  </si>
  <si>
    <t>Выплаты муниципальным гражданским служащим  муниципальных органов  муниципального образования «Натырбовское сельское поселение»</t>
  </si>
  <si>
    <t>Комплексная программа «По противодействию коррупции в муниципальном образовании «Натырбовское сельское поселение» на 2015 - 2017 годы.</t>
  </si>
  <si>
    <t>Комплексная программа «об утверждении муниципальной программы  "Профилактика терроризма и экстремизма, минимизация и ликвидация последствий тнрроризма и экстремизма на территории МО №Натырбовское сельское поселение" на 2017г.</t>
  </si>
  <si>
    <t>Комплексная программа «об утверждении муниципальной программы "По профилактике правонарушений и обеспечению общественной безопасности на территории МО №Натырбовское сельское поселение" на 2015-2017г.</t>
  </si>
  <si>
    <t>Резервный фонд администрации муниципального образования «Натырбовское сельское поселение»</t>
  </si>
  <si>
    <t>КУЛЬТУРА</t>
  </si>
  <si>
    <t>Комплексная программа «об утверждении муниципальной программы  "Профилактика терроризма и экстремизма, минимизация и ликвидация последствий тнрроризма и экстремизма на территории МО "Натырбовское сельское поселение" на 2017г.</t>
  </si>
  <si>
    <t>Культура</t>
  </si>
  <si>
    <t>Реализация иных мероприятий в рамках непрограммных расходов муниципальных органов муниципального образования "Натырбовское сельское поселение»</t>
  </si>
  <si>
    <t>Резервный фонд администрации муниципального образования "Натырбовское сельское поселение»</t>
  </si>
  <si>
    <t xml:space="preserve">Приложение №2 к Решению Совета народных депутатов муниципального </t>
  </si>
  <si>
    <t xml:space="preserve">                                     образования «Натырбовское сельское поселение»</t>
  </si>
  <si>
    <t xml:space="preserve">Приложение №1 к Решению Совета народных депутатов муниципального </t>
  </si>
  <si>
    <t xml:space="preserve">Приложение №6 к Решению Совета народных депутатов муниципального </t>
  </si>
  <si>
    <t xml:space="preserve">Приложение №5 к Решению Совета народных депутатов муниципального </t>
  </si>
  <si>
    <t xml:space="preserve">Приложение №4 к Решению Совета народных депутатов муниципального </t>
  </si>
  <si>
    <t xml:space="preserve">Приложение №3 к Решению Совета народных депутатов муниципального </t>
  </si>
  <si>
    <t xml:space="preserve">образования «Натырбовское сельское поселение» на 2018год  и плановый период 2019-2020гг. </t>
  </si>
  <si>
    <t xml:space="preserve">         образования «Натырбовское сельское поселение» на 2018год  и плановый период 2019-2020гг. </t>
  </si>
  <si>
    <t xml:space="preserve">                     образования «Натырбовское сельское поселение» на 2018год  и плановый период 2019-2020гг. </t>
  </si>
  <si>
    <t xml:space="preserve">                                     образования «Натырбовское сельское поселение» на 2018год  и плановый период 2019-2020гг. </t>
  </si>
  <si>
    <t xml:space="preserve">                                         образования «Натырбовское сельское поселение» на 2018год  и плановый период 2019-2020гг. </t>
  </si>
  <si>
    <t>от 25декабря  2017 года  №22</t>
  </si>
  <si>
    <t xml:space="preserve">                                    от 25декабря  2017 года  №22</t>
  </si>
  <si>
    <t xml:space="preserve">                                        от 25декабря  2017 года  №22</t>
  </si>
  <si>
    <t xml:space="preserve">                          от 25декабря  2017 года  №22</t>
  </si>
  <si>
    <t xml:space="preserve">Поступление доходов в бюджет администрации муниципального образования «Натырбовское сельское поселение» в 2018 году
</t>
  </si>
  <si>
    <t xml:space="preserve">Источники финансирования дефицита бюджета муниципального образования «Натырбовское сельское поселение» на 2018 год
</t>
  </si>
  <si>
    <t xml:space="preserve">Распределение бюджетных ассигнований   бюджета муниципального  образования «Натырбовское сельское поселение» по разделам и подразделам  классификации расходов бюджетов Российской Федерации на 2018 год
</t>
  </si>
  <si>
    <t xml:space="preserve">Распределение бюджетных ассигнований, бюджета муниципального  образования, по целевым статьям ( непрограммным направлениям деятельности), группам видов классификации расходов бюджетов Российской Федерации на 2018 год </t>
  </si>
  <si>
    <t>Ведомственная структура расходов бюджета муниципального  образования «Натырбовское сельское поселение» на 2018год по разделам , подразделам, целевым статьям и видам расходов  классификации расходов бюджетов Российской Федерации</t>
  </si>
  <si>
    <t>Программа муниципальных внутренних заимствований муниципального образования "Натырбовское сельское поселение" на 2018 год</t>
  </si>
  <si>
    <t>Налоги на товары (работы, услуги), реализуемые на территории РФ</t>
  </si>
  <si>
    <t>доходы от уплаты акцизов на дизельное топливо, подлежащие распределению между 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</si>
  <si>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субъектор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</si>
  <si>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субъектор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</si>
  <si>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субъектор Российской Федерации и местными бюджетами с учетом установленных дифференцированных нормативов отчислений в местные бюджеты</t>
  </si>
  <si>
    <t>000 2 02 15001 10 0000 151</t>
  </si>
  <si>
    <t>000 2 02 15002 10 0000 151</t>
  </si>
  <si>
    <t>000 2 02 35118 10 0000 151</t>
  </si>
  <si>
    <t>000 2 02 30024 10 0000 151</t>
  </si>
  <si>
    <t>6610021000</t>
  </si>
  <si>
    <t>от 25 декабря  2017 года  №22</t>
  </si>
  <si>
    <t xml:space="preserve">                                      от   28 февраля 2018 г. № 28</t>
  </si>
  <si>
    <t xml:space="preserve">                                      от   28  февраля 2018 г. № 28</t>
  </si>
  <si>
    <t xml:space="preserve">                                     от   28  февраля 2018 г. № 28</t>
  </si>
  <si>
    <t xml:space="preserve">                                          от   28  февраля 2018 г. № 28</t>
  </si>
  <si>
    <t xml:space="preserve">                                        от  28  февраля 2018 г. № 28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</si>
</sst>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1.5"/>
      <color indexed="8"/>
      <name val="Calibri"/>
      <family val="2"/>
    </font>
    <font>
      <b/>
      <sz val="11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i/>
      <sz val="10"/>
      <name val="Arial"/>
      <family val="2"/>
    </font>
    <font>
      <b/>
      <sz val="11"/>
      <color indexed="8"/>
      <name val="Arial"/>
      <family val="2"/>
    </font>
    <font>
      <sz val="10"/>
      <name val="Arial Cyr"/>
      <family val="0"/>
    </font>
    <font>
      <sz val="10"/>
      <name val="Calibri"/>
      <family val="2"/>
    </font>
    <font>
      <b/>
      <i/>
      <sz val="10"/>
      <name val="Arial Cyr"/>
      <family val="0"/>
    </font>
    <font>
      <b/>
      <sz val="11"/>
      <name val="Arial Cyr"/>
      <family val="2"/>
    </font>
    <font>
      <b/>
      <sz val="14"/>
      <name val="Arial Cyr"/>
      <family val="2"/>
    </font>
    <font>
      <sz val="11"/>
      <name val="Times New Roman"/>
      <family val="1"/>
    </font>
    <font>
      <b/>
      <sz val="12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sz val="12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36">
    <xf numFmtId="0" fontId="0" fillId="0" borderId="0" xfId="0" applyFont="1" applyAlignment="1">
      <alignment/>
    </xf>
    <xf numFmtId="0" fontId="0" fillId="0" borderId="10" xfId="0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top"/>
    </xf>
    <xf numFmtId="0" fontId="0" fillId="0" borderId="10" xfId="0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4" fillId="0" borderId="11" xfId="0" applyFont="1" applyBorder="1" applyAlignment="1">
      <alignment vertical="top" wrapText="1"/>
    </xf>
    <xf numFmtId="0" fontId="0" fillId="0" borderId="11" xfId="0" applyBorder="1" applyAlignment="1">
      <alignment horizontal="right" vertical="top" wrapText="1"/>
    </xf>
    <xf numFmtId="49" fontId="0" fillId="0" borderId="10" xfId="0" applyNumberForma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left" indent="12"/>
    </xf>
    <xf numFmtId="49" fontId="0" fillId="0" borderId="10" xfId="0" applyNumberForma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right" wrapText="1"/>
    </xf>
    <xf numFmtId="49" fontId="0" fillId="0" borderId="10" xfId="0" applyNumberFormat="1" applyBorder="1" applyAlignment="1">
      <alignment horizontal="center" wrapText="1"/>
    </xf>
    <xf numFmtId="164" fontId="0" fillId="0" borderId="10" xfId="0" applyNumberFormat="1" applyFont="1" applyBorder="1" applyAlignment="1">
      <alignment horizontal="right" wrapText="1"/>
    </xf>
    <xf numFmtId="164" fontId="0" fillId="0" borderId="10" xfId="0" applyNumberForma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49" fontId="2" fillId="0" borderId="12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left" indent="12"/>
    </xf>
    <xf numFmtId="164" fontId="5" fillId="0" borderId="10" xfId="0" applyNumberFormat="1" applyFont="1" applyBorder="1" applyAlignment="1">
      <alignment horizontal="center" vertical="top" wrapText="1"/>
    </xf>
    <xf numFmtId="164" fontId="7" fillId="0" borderId="10" xfId="0" applyNumberFormat="1" applyFont="1" applyBorder="1" applyAlignment="1">
      <alignment/>
    </xf>
    <xf numFmtId="0" fontId="0" fillId="0" borderId="0" xfId="0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vertical="top"/>
    </xf>
    <xf numFmtId="164" fontId="11" fillId="0" borderId="14" xfId="0" applyNumberFormat="1" applyFont="1" applyBorder="1" applyAlignment="1">
      <alignment vertical="top"/>
    </xf>
    <xf numFmtId="0" fontId="11" fillId="0" borderId="0" xfId="0" applyFont="1" applyAlignment="1">
      <alignment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0" fontId="1" fillId="0" borderId="0" xfId="0" applyFont="1" applyAlignment="1">
      <alignment/>
    </xf>
    <xf numFmtId="0" fontId="12" fillId="0" borderId="13" xfId="0" applyFont="1" applyBorder="1" applyAlignment="1">
      <alignment vertical="top"/>
    </xf>
    <xf numFmtId="49" fontId="1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/>
    </xf>
    <xf numFmtId="164" fontId="12" fillId="0" borderId="14" xfId="0" applyNumberFormat="1" applyFont="1" applyBorder="1" applyAlignment="1">
      <alignment vertical="top"/>
    </xf>
    <xf numFmtId="49" fontId="2" fillId="0" borderId="10" xfId="0" applyNumberFormat="1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7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/>
    </xf>
    <xf numFmtId="164" fontId="2" fillId="32" borderId="10" xfId="0" applyNumberFormat="1" applyFont="1" applyFill="1" applyBorder="1" applyAlignment="1">
      <alignment horizontal="center" wrapText="1"/>
    </xf>
    <xf numFmtId="49" fontId="0" fillId="32" borderId="10" xfId="0" applyNumberFormat="1" applyFill="1" applyBorder="1" applyAlignment="1">
      <alignment horizontal="left" vertical="top" wrapText="1"/>
    </xf>
    <xf numFmtId="0" fontId="0" fillId="32" borderId="10" xfId="0" applyFill="1" applyBorder="1" applyAlignment="1">
      <alignment horizontal="center"/>
    </xf>
    <xf numFmtId="164" fontId="0" fillId="32" borderId="10" xfId="0" applyNumberFormat="1" applyFont="1" applyFill="1" applyBorder="1" applyAlignment="1">
      <alignment horizontal="center" wrapText="1"/>
    </xf>
    <xf numFmtId="49" fontId="0" fillId="32" borderId="10" xfId="0" applyNumberFormat="1" applyFont="1" applyFill="1" applyBorder="1" applyAlignment="1">
      <alignment horizontal="left" vertical="top" wrapText="1"/>
    </xf>
    <xf numFmtId="49" fontId="2" fillId="32" borderId="10" xfId="0" applyNumberFormat="1" applyFont="1" applyFill="1" applyBorder="1" applyAlignment="1">
      <alignment horizontal="left" vertical="top" wrapText="1"/>
    </xf>
    <xf numFmtId="0" fontId="0" fillId="32" borderId="10" xfId="0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wrapText="1"/>
    </xf>
    <xf numFmtId="0" fontId="15" fillId="0" borderId="10" xfId="0" applyFont="1" applyBorder="1" applyAlignment="1">
      <alignment horizontal="left" vertical="top" wrapText="1"/>
    </xf>
    <xf numFmtId="164" fontId="15" fillId="0" borderId="14" xfId="0" applyNumberFormat="1" applyFont="1" applyBorder="1" applyAlignment="1">
      <alignment horizontal="right" wrapText="1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right" wrapText="1"/>
    </xf>
    <xf numFmtId="0" fontId="2" fillId="0" borderId="0" xfId="0" applyFont="1" applyAlignment="1">
      <alignment/>
    </xf>
    <xf numFmtId="49" fontId="0" fillId="0" borderId="10" xfId="0" applyNumberFormat="1" applyFont="1" applyBorder="1" applyAlignment="1" applyProtection="1">
      <alignment horizontal="right" vertical="center" wrapText="1"/>
      <protection locked="0"/>
    </xf>
    <xf numFmtId="49" fontId="0" fillId="32" borderId="15" xfId="0" applyNumberFormat="1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wrapText="1"/>
    </xf>
    <xf numFmtId="0" fontId="17" fillId="32" borderId="10" xfId="0" applyFont="1" applyFill="1" applyBorder="1" applyAlignment="1">
      <alignment horizontal="left" vertical="center" wrapText="1"/>
    </xf>
    <xf numFmtId="49" fontId="16" fillId="32" borderId="10" xfId="0" applyNumberFormat="1" applyFont="1" applyFill="1" applyBorder="1" applyAlignment="1">
      <alignment horizontal="center" vertical="center" shrinkToFit="1"/>
    </xf>
    <xf numFmtId="49" fontId="16" fillId="0" borderId="17" xfId="0" applyNumberFormat="1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horizontal="right" wrapText="1"/>
    </xf>
    <xf numFmtId="164" fontId="1" fillId="0" borderId="10" xfId="0" applyNumberFormat="1" applyFont="1" applyBorder="1" applyAlignment="1">
      <alignment horizontal="right" wrapText="1"/>
    </xf>
    <xf numFmtId="164" fontId="2" fillId="0" borderId="10" xfId="0" applyNumberFormat="1" applyFont="1" applyBorder="1" applyAlignment="1">
      <alignment horizontal="right" wrapText="1"/>
    </xf>
    <xf numFmtId="49" fontId="18" fillId="32" borderId="10" xfId="0" applyNumberFormat="1" applyFont="1" applyFill="1" applyBorder="1" applyAlignment="1">
      <alignment horizontal="right" vertical="center" shrinkToFit="1"/>
    </xf>
    <xf numFmtId="0" fontId="18" fillId="32" borderId="10" xfId="0" applyFont="1" applyFill="1" applyBorder="1" applyAlignment="1">
      <alignment horizontal="left" vertical="center" wrapText="1"/>
    </xf>
    <xf numFmtId="49" fontId="0" fillId="0" borderId="18" xfId="0" applyNumberFormat="1" applyFont="1" applyBorder="1" applyAlignment="1" applyProtection="1">
      <alignment horizontal="right" vertical="center" wrapText="1"/>
      <protection locked="0"/>
    </xf>
    <xf numFmtId="0" fontId="0" fillId="0" borderId="19" xfId="0" applyFont="1" applyFill="1" applyBorder="1" applyAlignment="1" applyProtection="1">
      <alignment horizontal="left" vertical="center" wrapText="1"/>
      <protection locked="0"/>
    </xf>
    <xf numFmtId="0" fontId="0" fillId="0" borderId="20" xfId="0" applyBorder="1" applyAlignment="1">
      <alignment horizontal="right" wrapText="1"/>
    </xf>
    <xf numFmtId="49" fontId="19" fillId="0" borderId="10" xfId="0" applyNumberFormat="1" applyFont="1" applyBorder="1" applyAlignment="1" applyProtection="1">
      <alignment horizontal="right" vertical="center"/>
      <protection locked="0"/>
    </xf>
    <xf numFmtId="0" fontId="20" fillId="0" borderId="10" xfId="0" applyFont="1" applyBorder="1" applyAlignment="1" applyProtection="1">
      <alignment vertical="center" wrapText="1"/>
      <protection locked="0"/>
    </xf>
    <xf numFmtId="49" fontId="18" fillId="0" borderId="10" xfId="0" applyNumberFormat="1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wrapText="1"/>
    </xf>
    <xf numFmtId="0" fontId="11" fillId="0" borderId="13" xfId="0" applyFont="1" applyBorder="1" applyAlignment="1">
      <alignment horizontal="center" vertical="top"/>
    </xf>
    <xf numFmtId="164" fontId="1" fillId="32" borderId="10" xfId="0" applyNumberFormat="1" applyFont="1" applyFill="1" applyBorder="1" applyAlignment="1">
      <alignment horizontal="center" wrapText="1"/>
    </xf>
    <xf numFmtId="49" fontId="1" fillId="32" borderId="10" xfId="0" applyNumberFormat="1" applyFont="1" applyFill="1" applyBorder="1" applyAlignment="1">
      <alignment horizontal="left" vertical="top"/>
    </xf>
    <xf numFmtId="0" fontId="1" fillId="32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left" vertical="top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164" fontId="2" fillId="33" borderId="10" xfId="0" applyNumberFormat="1" applyFont="1" applyFill="1" applyBorder="1" applyAlignment="1">
      <alignment horizontal="right" wrapText="1"/>
    </xf>
    <xf numFmtId="0" fontId="2" fillId="33" borderId="0" xfId="0" applyFont="1" applyFill="1" applyAlignment="1">
      <alignment/>
    </xf>
    <xf numFmtId="0" fontId="11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wrapText="1"/>
    </xf>
    <xf numFmtId="49" fontId="0" fillId="33" borderId="10" xfId="0" applyNumberFormat="1" applyFill="1" applyBorder="1" applyAlignment="1">
      <alignment horizontal="center" wrapText="1"/>
    </xf>
    <xf numFmtId="0" fontId="0" fillId="33" borderId="0" xfId="0" applyFill="1" applyAlignment="1">
      <alignment/>
    </xf>
    <xf numFmtId="0" fontId="12" fillId="0" borderId="10" xfId="0" applyFont="1" applyFill="1" applyBorder="1" applyAlignment="1">
      <alignment wrapText="1"/>
    </xf>
    <xf numFmtId="0" fontId="1" fillId="0" borderId="0" xfId="0" applyFont="1" applyFill="1" applyAlignment="1">
      <alignment/>
    </xf>
    <xf numFmtId="49" fontId="21" fillId="0" borderId="10" xfId="0" applyNumberFormat="1" applyFont="1" applyFill="1" applyBorder="1" applyAlignment="1">
      <alignment horizontal="right"/>
    </xf>
    <xf numFmtId="49" fontId="21" fillId="0" borderId="15" xfId="0" applyNumberFormat="1" applyFont="1" applyFill="1" applyBorder="1" applyAlignment="1">
      <alignment horizontal="right"/>
    </xf>
    <xf numFmtId="49" fontId="22" fillId="34" borderId="15" xfId="0" applyNumberFormat="1" applyFont="1" applyFill="1" applyBorder="1" applyAlignment="1">
      <alignment wrapText="1"/>
    </xf>
    <xf numFmtId="49" fontId="22" fillId="34" borderId="15" xfId="0" applyNumberFormat="1" applyFont="1" applyFill="1" applyBorder="1" applyAlignment="1">
      <alignment horizontal="right"/>
    </xf>
    <xf numFmtId="170" fontId="22" fillId="34" borderId="15" xfId="0" applyNumberFormat="1" applyFont="1" applyFill="1" applyBorder="1" applyAlignment="1">
      <alignment/>
    </xf>
    <xf numFmtId="0" fontId="1" fillId="0" borderId="0" xfId="0" applyFont="1" applyAlignment="1">
      <alignment/>
    </xf>
    <xf numFmtId="49" fontId="23" fillId="0" borderId="15" xfId="0" applyNumberFormat="1" applyFont="1" applyBorder="1" applyAlignment="1">
      <alignment wrapText="1"/>
    </xf>
    <xf numFmtId="49" fontId="24" fillId="0" borderId="15" xfId="0" applyNumberFormat="1" applyFont="1" applyBorder="1" applyAlignment="1">
      <alignment horizontal="right"/>
    </xf>
    <xf numFmtId="170" fontId="24" fillId="0" borderId="15" xfId="0" applyNumberFormat="1" applyFont="1" applyFill="1" applyBorder="1" applyAlignment="1">
      <alignment/>
    </xf>
    <xf numFmtId="0" fontId="1" fillId="0" borderId="0" xfId="0" applyFont="1" applyAlignment="1">
      <alignment/>
    </xf>
    <xf numFmtId="49" fontId="10" fillId="0" borderId="10" xfId="0" applyNumberFormat="1" applyFont="1" applyBorder="1" applyAlignment="1">
      <alignment horizontal="right"/>
    </xf>
    <xf numFmtId="49" fontId="10" fillId="0" borderId="15" xfId="0" applyNumberFormat="1" applyFont="1" applyBorder="1" applyAlignment="1">
      <alignment horizontal="right"/>
    </xf>
    <xf numFmtId="170" fontId="10" fillId="0" borderId="15" xfId="0" applyNumberFormat="1" applyFont="1" applyFill="1" applyBorder="1" applyAlignment="1">
      <alignment/>
    </xf>
    <xf numFmtId="0" fontId="1" fillId="0" borderId="0" xfId="0" applyFont="1" applyAlignment="1">
      <alignment/>
    </xf>
    <xf numFmtId="49" fontId="10" fillId="0" borderId="15" xfId="0" applyNumberFormat="1" applyFont="1" applyFill="1" applyBorder="1" applyAlignment="1">
      <alignment vertical="top" wrapText="1"/>
    </xf>
    <xf numFmtId="164" fontId="1" fillId="0" borderId="0" xfId="0" applyNumberFormat="1" applyFont="1" applyAlignment="1">
      <alignment/>
    </xf>
    <xf numFmtId="49" fontId="24" fillId="0" borderId="15" xfId="0" applyNumberFormat="1" applyFont="1" applyFill="1" applyBorder="1" applyAlignment="1">
      <alignment vertical="top" wrapText="1"/>
    </xf>
    <xf numFmtId="49" fontId="10" fillId="0" borderId="15" xfId="0" applyNumberFormat="1" applyFont="1" applyBorder="1" applyAlignment="1">
      <alignment wrapText="1"/>
    </xf>
    <xf numFmtId="49" fontId="10" fillId="35" borderId="15" xfId="0" applyNumberFormat="1" applyFont="1" applyFill="1" applyBorder="1" applyAlignment="1">
      <alignment wrapText="1"/>
    </xf>
    <xf numFmtId="49" fontId="24" fillId="0" borderId="15" xfId="0" applyNumberFormat="1" applyFont="1" applyBorder="1" applyAlignment="1">
      <alignment wrapText="1"/>
    </xf>
    <xf numFmtId="0" fontId="2" fillId="0" borderId="0" xfId="0" applyFont="1" applyAlignment="1">
      <alignment/>
    </xf>
    <xf numFmtId="49" fontId="10" fillId="35" borderId="15" xfId="0" applyNumberFormat="1" applyFont="1" applyFill="1" applyBorder="1" applyAlignment="1">
      <alignment horizontal="right"/>
    </xf>
    <xf numFmtId="170" fontId="10" fillId="35" borderId="15" xfId="0" applyNumberFormat="1" applyFont="1" applyFill="1" applyBorder="1" applyAlignment="1">
      <alignment/>
    </xf>
    <xf numFmtId="49" fontId="10" fillId="35" borderId="21" xfId="0" applyNumberFormat="1" applyFont="1" applyFill="1" applyBorder="1" applyAlignment="1">
      <alignment horizontal="right"/>
    </xf>
    <xf numFmtId="170" fontId="10" fillId="35" borderId="21" xfId="0" applyNumberFormat="1" applyFont="1" applyFill="1" applyBorder="1" applyAlignment="1">
      <alignment/>
    </xf>
    <xf numFmtId="170" fontId="10" fillId="0" borderId="21" xfId="0" applyNumberFormat="1" applyFont="1" applyFill="1" applyBorder="1" applyAlignment="1">
      <alignment/>
    </xf>
    <xf numFmtId="49" fontId="25" fillId="34" borderId="21" xfId="0" applyNumberFormat="1" applyFont="1" applyFill="1" applyBorder="1" applyAlignment="1">
      <alignment horizontal="right"/>
    </xf>
    <xf numFmtId="170" fontId="22" fillId="34" borderId="21" xfId="0" applyNumberFormat="1" applyFont="1" applyFill="1" applyBorder="1" applyAlignment="1">
      <alignment/>
    </xf>
    <xf numFmtId="0" fontId="24" fillId="0" borderId="15" xfId="0" applyFont="1" applyBorder="1" applyAlignment="1">
      <alignment/>
    </xf>
    <xf numFmtId="49" fontId="24" fillId="0" borderId="21" xfId="0" applyNumberFormat="1" applyFont="1" applyBorder="1" applyAlignment="1">
      <alignment horizontal="right"/>
    </xf>
    <xf numFmtId="49" fontId="24" fillId="35" borderId="21" xfId="0" applyNumberFormat="1" applyFont="1" applyFill="1" applyBorder="1" applyAlignment="1">
      <alignment horizontal="right"/>
    </xf>
    <xf numFmtId="170" fontId="24" fillId="35" borderId="21" xfId="0" applyNumberFormat="1" applyFont="1" applyFill="1" applyBorder="1" applyAlignment="1">
      <alignment/>
    </xf>
    <xf numFmtId="0" fontId="10" fillId="0" borderId="15" xfId="0" applyFont="1" applyBorder="1" applyAlignment="1">
      <alignment wrapText="1"/>
    </xf>
    <xf numFmtId="49" fontId="9" fillId="35" borderId="21" xfId="0" applyNumberFormat="1" applyFont="1" applyFill="1" applyBorder="1" applyAlignment="1">
      <alignment horizontal="right"/>
    </xf>
    <xf numFmtId="0" fontId="10" fillId="0" borderId="15" xfId="0" applyFont="1" applyBorder="1" applyAlignment="1">
      <alignment vertical="top" wrapText="1"/>
    </xf>
    <xf numFmtId="49" fontId="22" fillId="34" borderId="15" xfId="0" applyNumberFormat="1" applyFont="1" applyFill="1" applyBorder="1" applyAlignment="1">
      <alignment vertical="top" wrapText="1"/>
    </xf>
    <xf numFmtId="49" fontId="10" fillId="32" borderId="10" xfId="0" applyNumberFormat="1" applyFont="1" applyFill="1" applyBorder="1" applyAlignment="1">
      <alignment horizontal="right"/>
    </xf>
    <xf numFmtId="0" fontId="10" fillId="0" borderId="15" xfId="0" applyFont="1" applyFill="1" applyBorder="1" applyAlignment="1">
      <alignment wrapText="1"/>
    </xf>
    <xf numFmtId="0" fontId="24" fillId="0" borderId="15" xfId="0" applyFont="1" applyFill="1" applyBorder="1" applyAlignment="1">
      <alignment wrapText="1"/>
    </xf>
    <xf numFmtId="49" fontId="24" fillId="0" borderId="15" xfId="0" applyNumberFormat="1" applyFont="1" applyFill="1" applyBorder="1" applyAlignment="1">
      <alignment horizontal="right"/>
    </xf>
    <xf numFmtId="49" fontId="10" fillId="35" borderId="15" xfId="0" applyNumberFormat="1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right"/>
    </xf>
    <xf numFmtId="49" fontId="22" fillId="34" borderId="15" xfId="0" applyNumberFormat="1" applyFont="1" applyFill="1" applyBorder="1" applyAlignment="1">
      <alignment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vertical="center" wrapText="1"/>
    </xf>
    <xf numFmtId="49" fontId="9" fillId="34" borderId="15" xfId="0" applyNumberFormat="1" applyFont="1" applyFill="1" applyBorder="1" applyAlignment="1">
      <alignment vertical="center" wrapText="1"/>
    </xf>
    <xf numFmtId="49" fontId="9" fillId="34" borderId="15" xfId="0" applyNumberFormat="1" applyFont="1" applyFill="1" applyBorder="1" applyAlignment="1">
      <alignment horizontal="right"/>
    </xf>
    <xf numFmtId="170" fontId="9" fillId="34" borderId="15" xfId="0" applyNumberFormat="1" applyFont="1" applyFill="1" applyBorder="1" applyAlignment="1">
      <alignment/>
    </xf>
    <xf numFmtId="49" fontId="24" fillId="0" borderId="15" xfId="0" applyNumberFormat="1" applyFont="1" applyBorder="1" applyAlignment="1">
      <alignment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22" fillId="34" borderId="15" xfId="0" applyFont="1" applyFill="1" applyBorder="1" applyAlignment="1">
      <alignment wrapText="1"/>
    </xf>
    <xf numFmtId="49" fontId="10" fillId="0" borderId="15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22" fillId="0" borderId="15" xfId="0" applyFont="1" applyFill="1" applyBorder="1" applyAlignment="1">
      <alignment wrapText="1"/>
    </xf>
    <xf numFmtId="49" fontId="22" fillId="0" borderId="15" xfId="0" applyNumberFormat="1" applyFont="1" applyFill="1" applyBorder="1" applyAlignment="1">
      <alignment horizontal="right"/>
    </xf>
    <xf numFmtId="170" fontId="22" fillId="0" borderId="15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9" fontId="26" fillId="0" borderId="15" xfId="0" applyNumberFormat="1" applyFont="1" applyFill="1" applyBorder="1" applyAlignment="1">
      <alignment horizontal="right"/>
    </xf>
    <xf numFmtId="170" fontId="25" fillId="0" borderId="15" xfId="0" applyNumberFormat="1" applyFont="1" applyFill="1" applyBorder="1" applyAlignment="1">
      <alignment/>
    </xf>
    <xf numFmtId="0" fontId="25" fillId="0" borderId="15" xfId="0" applyFont="1" applyFill="1" applyBorder="1" applyAlignment="1">
      <alignment wrapText="1"/>
    </xf>
    <xf numFmtId="49" fontId="9" fillId="0" borderId="15" xfId="0" applyNumberFormat="1" applyFont="1" applyBorder="1" applyAlignment="1">
      <alignment horizontal="center" wrapText="1"/>
    </xf>
    <xf numFmtId="49" fontId="9" fillId="0" borderId="15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right"/>
    </xf>
    <xf numFmtId="49" fontId="22" fillId="34" borderId="22" xfId="0" applyNumberFormat="1" applyFont="1" applyFill="1" applyBorder="1" applyAlignment="1">
      <alignment horizontal="right"/>
    </xf>
    <xf numFmtId="49" fontId="24" fillId="0" borderId="22" xfId="0" applyNumberFormat="1" applyFont="1" applyBorder="1" applyAlignment="1">
      <alignment horizontal="right"/>
    </xf>
    <xf numFmtId="49" fontId="10" fillId="0" borderId="23" xfId="0" applyNumberFormat="1" applyFont="1" applyBorder="1" applyAlignment="1">
      <alignment horizontal="right"/>
    </xf>
    <xf numFmtId="49" fontId="22" fillId="34" borderId="23" xfId="0" applyNumberFormat="1" applyFont="1" applyFill="1" applyBorder="1" applyAlignment="1">
      <alignment horizontal="right"/>
    </xf>
    <xf numFmtId="49" fontId="24" fillId="0" borderId="23" xfId="0" applyNumberFormat="1" applyFont="1" applyBorder="1" applyAlignment="1">
      <alignment horizontal="right"/>
    </xf>
    <xf numFmtId="49" fontId="10" fillId="0" borderId="22" xfId="0" applyNumberFormat="1" applyFont="1" applyBorder="1" applyAlignment="1">
      <alignment horizontal="right"/>
    </xf>
    <xf numFmtId="0" fontId="27" fillId="36" borderId="15" xfId="0" applyFont="1" applyFill="1" applyBorder="1" applyAlignment="1">
      <alignment horizontal="center" vertical="center" wrapText="1"/>
    </xf>
    <xf numFmtId="49" fontId="28" fillId="36" borderId="15" xfId="0" applyNumberFormat="1" applyFont="1" applyFill="1" applyBorder="1" applyAlignment="1">
      <alignment horizontal="center" vertical="center"/>
    </xf>
    <xf numFmtId="49" fontId="28" fillId="36" borderId="15" xfId="0" applyNumberFormat="1" applyFont="1" applyFill="1" applyBorder="1" applyAlignment="1">
      <alignment horizontal="center" vertical="center" wrapText="1"/>
    </xf>
    <xf numFmtId="170" fontId="27" fillId="36" borderId="15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wrapText="1"/>
    </xf>
    <xf numFmtId="164" fontId="1" fillId="0" borderId="10" xfId="0" applyNumberFormat="1" applyFont="1" applyFill="1" applyBorder="1" applyAlignment="1">
      <alignment horizontal="right" wrapText="1"/>
    </xf>
    <xf numFmtId="0" fontId="24" fillId="37" borderId="15" xfId="0" applyFont="1" applyFill="1" applyBorder="1" applyAlignment="1">
      <alignment/>
    </xf>
    <xf numFmtId="49" fontId="24" fillId="37" borderId="21" xfId="0" applyNumberFormat="1" applyFont="1" applyFill="1" applyBorder="1" applyAlignment="1">
      <alignment horizontal="right"/>
    </xf>
    <xf numFmtId="49" fontId="24" fillId="38" borderId="21" xfId="0" applyNumberFormat="1" applyFont="1" applyFill="1" applyBorder="1" applyAlignment="1">
      <alignment horizontal="right"/>
    </xf>
    <xf numFmtId="170" fontId="24" fillId="38" borderId="21" xfId="0" applyNumberFormat="1" applyFont="1" applyFill="1" applyBorder="1" applyAlignment="1">
      <alignment/>
    </xf>
    <xf numFmtId="49" fontId="23" fillId="37" borderId="15" xfId="0" applyNumberFormat="1" applyFont="1" applyFill="1" applyBorder="1" applyAlignment="1">
      <alignment wrapText="1"/>
    </xf>
    <xf numFmtId="49" fontId="24" fillId="37" borderId="15" xfId="0" applyNumberFormat="1" applyFont="1" applyFill="1" applyBorder="1" applyAlignment="1">
      <alignment horizontal="right"/>
    </xf>
    <xf numFmtId="170" fontId="24" fillId="37" borderId="15" xfId="0" applyNumberFormat="1" applyFont="1" applyFill="1" applyBorder="1" applyAlignment="1">
      <alignment/>
    </xf>
    <xf numFmtId="49" fontId="1" fillId="0" borderId="15" xfId="0" applyNumberFormat="1" applyFont="1" applyBorder="1" applyAlignment="1">
      <alignment wrapText="1"/>
    </xf>
    <xf numFmtId="49" fontId="24" fillId="37" borderId="15" xfId="0" applyNumberFormat="1" applyFont="1" applyFill="1" applyBorder="1" applyAlignment="1">
      <alignment vertical="top" wrapText="1"/>
    </xf>
    <xf numFmtId="49" fontId="10" fillId="0" borderId="24" xfId="0" applyNumberFormat="1" applyFont="1" applyFill="1" applyBorder="1" applyAlignment="1">
      <alignment vertical="top" wrapText="1"/>
    </xf>
    <xf numFmtId="49" fontId="10" fillId="0" borderId="20" xfId="0" applyNumberFormat="1" applyFont="1" applyBorder="1" applyAlignment="1">
      <alignment horizontal="right"/>
    </xf>
    <xf numFmtId="49" fontId="1" fillId="38" borderId="15" xfId="0" applyNumberFormat="1" applyFont="1" applyFill="1" applyBorder="1" applyAlignment="1">
      <alignment wrapText="1"/>
    </xf>
    <xf numFmtId="49" fontId="10" fillId="37" borderId="10" xfId="0" applyNumberFormat="1" applyFont="1" applyFill="1" applyBorder="1" applyAlignment="1">
      <alignment horizontal="right"/>
    </xf>
    <xf numFmtId="49" fontId="10" fillId="38" borderId="15" xfId="0" applyNumberFormat="1" applyFont="1" applyFill="1" applyBorder="1" applyAlignment="1">
      <alignment horizontal="right"/>
    </xf>
    <xf numFmtId="170" fontId="10" fillId="38" borderId="15" xfId="0" applyNumberFormat="1" applyFont="1" applyFill="1" applyBorder="1" applyAlignment="1">
      <alignment/>
    </xf>
    <xf numFmtId="49" fontId="1" fillId="35" borderId="15" xfId="0" applyNumberFormat="1" applyFont="1" applyFill="1" applyBorder="1" applyAlignment="1">
      <alignment wrapText="1"/>
    </xf>
    <xf numFmtId="49" fontId="10" fillId="35" borderId="24" xfId="0" applyNumberFormat="1" applyFont="1" applyFill="1" applyBorder="1" applyAlignment="1">
      <alignment wrapText="1"/>
    </xf>
    <xf numFmtId="49" fontId="10" fillId="0" borderId="24" xfId="0" applyNumberFormat="1" applyFont="1" applyBorder="1" applyAlignment="1">
      <alignment horizontal="right"/>
    </xf>
    <xf numFmtId="170" fontId="10" fillId="35" borderId="25" xfId="0" applyNumberFormat="1" applyFont="1" applyFill="1" applyBorder="1" applyAlignment="1">
      <alignment/>
    </xf>
    <xf numFmtId="49" fontId="24" fillId="37" borderId="10" xfId="0" applyNumberFormat="1" applyFont="1" applyFill="1" applyBorder="1" applyAlignment="1">
      <alignment wrapText="1"/>
    </xf>
    <xf numFmtId="49" fontId="24" fillId="37" borderId="10" xfId="0" applyNumberFormat="1" applyFont="1" applyFill="1" applyBorder="1" applyAlignment="1">
      <alignment horizontal="right"/>
    </xf>
    <xf numFmtId="170" fontId="24" fillId="37" borderId="10" xfId="0" applyNumberFormat="1" applyFont="1" applyFill="1" applyBorder="1" applyAlignment="1">
      <alignment/>
    </xf>
    <xf numFmtId="49" fontId="10" fillId="0" borderId="21" xfId="0" applyNumberFormat="1" applyFont="1" applyBorder="1" applyAlignment="1">
      <alignment wrapText="1"/>
    </xf>
    <xf numFmtId="49" fontId="10" fillId="0" borderId="26" xfId="0" applyNumberFormat="1" applyFont="1" applyBorder="1" applyAlignment="1">
      <alignment horizontal="right"/>
    </xf>
    <xf numFmtId="0" fontId="25" fillId="0" borderId="24" xfId="0" applyFont="1" applyFill="1" applyBorder="1" applyAlignment="1">
      <alignment wrapText="1"/>
    </xf>
    <xf numFmtId="49" fontId="10" fillId="0" borderId="24" xfId="0" applyNumberFormat="1" applyFont="1" applyFill="1" applyBorder="1" applyAlignment="1">
      <alignment horizontal="right"/>
    </xf>
    <xf numFmtId="49" fontId="23" fillId="37" borderId="21" xfId="0" applyNumberFormat="1" applyFont="1" applyFill="1" applyBorder="1" applyAlignment="1">
      <alignment wrapText="1"/>
    </xf>
    <xf numFmtId="49" fontId="24" fillId="37" borderId="21" xfId="0" applyNumberFormat="1" applyFont="1" applyFill="1" applyBorder="1" applyAlignment="1">
      <alignment vertical="top" wrapText="1"/>
    </xf>
    <xf numFmtId="49" fontId="1" fillId="0" borderId="15" xfId="0" applyNumberFormat="1" applyFont="1" applyFill="1" applyBorder="1" applyAlignment="1">
      <alignment wrapText="1"/>
    </xf>
    <xf numFmtId="49" fontId="22" fillId="34" borderId="21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 wrapText="1"/>
    </xf>
    <xf numFmtId="0" fontId="4" fillId="0" borderId="0" xfId="0" applyFont="1" applyFill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4" fontId="5" fillId="0" borderId="10" xfId="0" applyNumberFormat="1" applyFont="1" applyBorder="1" applyAlignment="1">
      <alignment horizontal="center" vertical="top" wrapText="1"/>
    </xf>
    <xf numFmtId="164" fontId="7" fillId="0" borderId="10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D40"/>
  <sheetViews>
    <sheetView view="pageBreakPreview" zoomScaleNormal="120" zoomScaleSheetLayoutView="100" zoomScalePageLayoutView="0" workbookViewId="0" topLeftCell="A1">
      <selection activeCell="B3" sqref="B3:C3"/>
    </sheetView>
  </sheetViews>
  <sheetFormatPr defaultColWidth="9.140625" defaultRowHeight="15"/>
  <cols>
    <col min="1" max="1" width="27.8515625" style="0" customWidth="1"/>
    <col min="2" max="2" width="50.421875" style="0" customWidth="1"/>
    <col min="3" max="3" width="26.8515625" style="0" customWidth="1"/>
  </cols>
  <sheetData>
    <row r="1" spans="2:3" s="190" customFormat="1" ht="15.75" customHeight="1">
      <c r="B1" s="225" t="s">
        <v>215</v>
      </c>
      <c r="C1" s="225"/>
    </row>
    <row r="2" spans="2:3" s="190" customFormat="1" ht="15" customHeight="1">
      <c r="B2" s="225" t="s">
        <v>214</v>
      </c>
      <c r="C2" s="225"/>
    </row>
    <row r="3" spans="2:3" s="190" customFormat="1" ht="15" customHeight="1">
      <c r="B3" s="225" t="s">
        <v>246</v>
      </c>
      <c r="C3" s="225"/>
    </row>
    <row r="4" spans="1:3" ht="16.5" customHeight="1">
      <c r="A4" s="224"/>
      <c r="B4" s="224"/>
      <c r="C4" s="224"/>
    </row>
    <row r="5" spans="1:3" ht="15">
      <c r="A5" s="228" t="s">
        <v>0</v>
      </c>
      <c r="B5" s="228"/>
      <c r="C5" s="228"/>
    </row>
    <row r="6" spans="1:3" ht="15">
      <c r="A6" s="228" t="s">
        <v>1</v>
      </c>
      <c r="B6" s="228"/>
      <c r="C6" s="228"/>
    </row>
    <row r="7" spans="1:3" ht="15">
      <c r="A7" s="228" t="s">
        <v>220</v>
      </c>
      <c r="B7" s="228"/>
      <c r="C7" s="228"/>
    </row>
    <row r="8" spans="1:3" ht="15">
      <c r="A8" s="228" t="s">
        <v>245</v>
      </c>
      <c r="B8" s="228"/>
      <c r="C8" s="228"/>
    </row>
    <row r="10" spans="1:4" ht="54" customHeight="1">
      <c r="A10" s="226" t="s">
        <v>229</v>
      </c>
      <c r="B10" s="226"/>
      <c r="C10" s="226"/>
      <c r="D10" s="34"/>
    </row>
    <row r="11" spans="1:3" ht="6.75" customHeight="1">
      <c r="A11" s="227"/>
      <c r="B11" s="227"/>
      <c r="C11" s="227"/>
    </row>
    <row r="12" spans="1:3" ht="30" customHeight="1">
      <c r="A12" s="35" t="s">
        <v>5</v>
      </c>
      <c r="B12" s="35" t="s">
        <v>6</v>
      </c>
      <c r="C12" s="17" t="s">
        <v>112</v>
      </c>
    </row>
    <row r="13" spans="1:3" s="6" customFormat="1" ht="15">
      <c r="A13" s="5" t="s">
        <v>109</v>
      </c>
      <c r="B13" s="4" t="s">
        <v>108</v>
      </c>
      <c r="C13" s="23">
        <f>SUM(C15+C17+C23+C25+C27+C30+C32+C33+C34)</f>
        <v>7143.699999999999</v>
      </c>
    </row>
    <row r="14" spans="1:3" s="6" customFormat="1" ht="15">
      <c r="A14" s="5" t="s">
        <v>110</v>
      </c>
      <c r="B14" s="4" t="s">
        <v>113</v>
      </c>
      <c r="C14" s="23">
        <f>SUM(C15+C17+C23+C25+C27+C32+C33+C30)</f>
        <v>6076.299999999999</v>
      </c>
    </row>
    <row r="15" spans="1:3" s="6" customFormat="1" ht="15">
      <c r="A15" s="5" t="s">
        <v>115</v>
      </c>
      <c r="B15" s="4" t="s">
        <v>114</v>
      </c>
      <c r="C15" s="27">
        <f>SUM(C16)</f>
        <v>442.2</v>
      </c>
    </row>
    <row r="16" spans="1:3" ht="15">
      <c r="A16" s="2" t="s">
        <v>116</v>
      </c>
      <c r="B16" s="3" t="s">
        <v>7</v>
      </c>
      <c r="C16" s="28">
        <v>442.2</v>
      </c>
    </row>
    <row r="17" spans="1:3" ht="30">
      <c r="A17" s="36" t="s">
        <v>111</v>
      </c>
      <c r="B17" s="67" t="s">
        <v>235</v>
      </c>
      <c r="C17" s="68">
        <f>SUM(C18)</f>
        <v>2472.6</v>
      </c>
    </row>
    <row r="18" spans="1:3" s="38" customFormat="1" ht="25.5">
      <c r="A18" s="36" t="s">
        <v>118</v>
      </c>
      <c r="B18" s="66" t="s">
        <v>117</v>
      </c>
      <c r="C18" s="37">
        <f>SUM(C19:C22)</f>
        <v>2472.6</v>
      </c>
    </row>
    <row r="19" spans="1:3" s="38" customFormat="1" ht="63.75">
      <c r="A19" s="42" t="s">
        <v>119</v>
      </c>
      <c r="B19" s="77" t="s">
        <v>236</v>
      </c>
      <c r="C19" s="46">
        <v>922.3</v>
      </c>
    </row>
    <row r="20" spans="1:3" s="38" customFormat="1" ht="51.75" customHeight="1">
      <c r="A20" s="42" t="s">
        <v>120</v>
      </c>
      <c r="B20" s="77" t="s">
        <v>237</v>
      </c>
      <c r="C20" s="46">
        <v>7.1</v>
      </c>
    </row>
    <row r="21" spans="1:3" s="38" customFormat="1" ht="63.75">
      <c r="A21" s="42" t="s">
        <v>121</v>
      </c>
      <c r="B21" s="77" t="s">
        <v>238</v>
      </c>
      <c r="C21" s="46">
        <v>1685.8</v>
      </c>
    </row>
    <row r="22" spans="1:3" s="38" customFormat="1" ht="63.75">
      <c r="A22" s="42" t="s">
        <v>122</v>
      </c>
      <c r="B22" s="77" t="s">
        <v>239</v>
      </c>
      <c r="C22" s="46">
        <v>-142.6</v>
      </c>
    </row>
    <row r="23" spans="1:3" s="6" customFormat="1" ht="15">
      <c r="A23" s="5" t="s">
        <v>123</v>
      </c>
      <c r="B23" s="4" t="s">
        <v>9</v>
      </c>
      <c r="C23" s="23">
        <f>SUM(C24)</f>
        <v>499.4</v>
      </c>
    </row>
    <row r="24" spans="1:3" ht="15">
      <c r="A24" s="2" t="s">
        <v>124</v>
      </c>
      <c r="B24" s="3" t="s">
        <v>2</v>
      </c>
      <c r="C24" s="26">
        <v>499.4</v>
      </c>
    </row>
    <row r="25" spans="1:3" s="6" customFormat="1" ht="15">
      <c r="A25" s="5" t="s">
        <v>125</v>
      </c>
      <c r="B25" s="4" t="s">
        <v>8</v>
      </c>
      <c r="C25" s="23">
        <f>SUM(C26)</f>
        <v>338.1</v>
      </c>
    </row>
    <row r="26" spans="1:3" ht="60" customHeight="1">
      <c r="A26" s="2" t="s">
        <v>127</v>
      </c>
      <c r="B26" s="1" t="s">
        <v>126</v>
      </c>
      <c r="C26" s="26">
        <v>338.1</v>
      </c>
    </row>
    <row r="27" spans="1:3" s="72" customFormat="1" ht="15">
      <c r="A27" s="69" t="s">
        <v>128</v>
      </c>
      <c r="B27" s="70" t="s">
        <v>10</v>
      </c>
      <c r="C27" s="71">
        <f>SUM(C28:C29)</f>
        <v>2245</v>
      </c>
    </row>
    <row r="28" spans="1:3" ht="50.25" customHeight="1">
      <c r="A28" s="73" t="s">
        <v>129</v>
      </c>
      <c r="B28" s="74" t="s">
        <v>130</v>
      </c>
      <c r="C28" s="28">
        <v>38.1</v>
      </c>
    </row>
    <row r="29" spans="1:3" ht="45">
      <c r="A29" s="86" t="s">
        <v>131</v>
      </c>
      <c r="B29" s="87" t="s">
        <v>132</v>
      </c>
      <c r="C29" s="88">
        <v>2206.9</v>
      </c>
    </row>
    <row r="30" spans="1:3" ht="15">
      <c r="A30" s="5" t="s">
        <v>134</v>
      </c>
      <c r="B30" s="4" t="s">
        <v>55</v>
      </c>
      <c r="C30" s="23">
        <f>SUM(C31)</f>
        <v>17.5</v>
      </c>
    </row>
    <row r="31" spans="1:3" ht="30">
      <c r="A31" s="2" t="s">
        <v>133</v>
      </c>
      <c r="B31" s="1" t="s">
        <v>56</v>
      </c>
      <c r="C31" s="26">
        <v>17.5</v>
      </c>
    </row>
    <row r="32" spans="1:3" ht="51.75">
      <c r="A32" s="94" t="s">
        <v>144</v>
      </c>
      <c r="B32" s="93" t="s">
        <v>145</v>
      </c>
      <c r="C32" s="83">
        <v>60.9</v>
      </c>
    </row>
    <row r="33" spans="1:3" ht="15">
      <c r="A33" s="94" t="s">
        <v>146</v>
      </c>
      <c r="B33" s="93" t="s">
        <v>147</v>
      </c>
      <c r="C33" s="83">
        <v>0.6</v>
      </c>
    </row>
    <row r="34" spans="1:3" ht="18">
      <c r="A34" s="89" t="s">
        <v>140</v>
      </c>
      <c r="B34" s="90" t="s">
        <v>141</v>
      </c>
      <c r="C34" s="83">
        <f>SUM(C35+C38)</f>
        <v>1067.4</v>
      </c>
    </row>
    <row r="35" spans="1:3" ht="40.5" customHeight="1">
      <c r="A35" s="84" t="s">
        <v>138</v>
      </c>
      <c r="B35" s="85" t="s">
        <v>139</v>
      </c>
      <c r="C35" s="23">
        <f>SUM(C36:C37)</f>
        <v>865.9</v>
      </c>
    </row>
    <row r="36" spans="1:3" ht="32.25" customHeight="1">
      <c r="A36" s="79" t="s">
        <v>240</v>
      </c>
      <c r="B36" s="78" t="s">
        <v>106</v>
      </c>
      <c r="C36" s="82">
        <v>765.9</v>
      </c>
    </row>
    <row r="37" spans="1:3" ht="41.25" customHeight="1">
      <c r="A37" s="79" t="s">
        <v>241</v>
      </c>
      <c r="B37" s="78" t="s">
        <v>107</v>
      </c>
      <c r="C37" s="82">
        <v>100</v>
      </c>
    </row>
    <row r="38" spans="1:3" ht="25.5">
      <c r="A38" s="91" t="s">
        <v>136</v>
      </c>
      <c r="B38" s="92" t="s">
        <v>137</v>
      </c>
      <c r="C38" s="83">
        <f>SUM(C39:C40)</f>
        <v>201.5</v>
      </c>
    </row>
    <row r="39" spans="1:3" ht="49.5" customHeight="1">
      <c r="A39" s="80" t="s">
        <v>242</v>
      </c>
      <c r="B39" s="75" t="s">
        <v>135</v>
      </c>
      <c r="C39" s="81">
        <v>162.7</v>
      </c>
    </row>
    <row r="40" spans="1:3" ht="40.5" customHeight="1" thickBot="1">
      <c r="A40" s="80" t="s">
        <v>243</v>
      </c>
      <c r="B40" s="76" t="s">
        <v>86</v>
      </c>
      <c r="C40" s="81">
        <v>38.8</v>
      </c>
    </row>
  </sheetData>
  <sheetProtection/>
  <mergeCells count="9">
    <mergeCell ref="A4:C4"/>
    <mergeCell ref="B1:C1"/>
    <mergeCell ref="B2:C2"/>
    <mergeCell ref="B3:C3"/>
    <mergeCell ref="A10:C11"/>
    <mergeCell ref="A5:C5"/>
    <mergeCell ref="A6:C6"/>
    <mergeCell ref="A7:C7"/>
    <mergeCell ref="A8:C8"/>
  </mergeCells>
  <printOptions/>
  <pageMargins left="0.984251968503937" right="0.3937007874015748" top="0.5905511811023623" bottom="0.3937007874015748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C28"/>
  <sheetViews>
    <sheetView view="pageBreakPreview" zoomScaleNormal="120" zoomScaleSheetLayoutView="100" zoomScalePageLayoutView="0" workbookViewId="0" topLeftCell="A1">
      <selection activeCell="B3" sqref="B3:C3"/>
    </sheetView>
  </sheetViews>
  <sheetFormatPr defaultColWidth="9.140625" defaultRowHeight="15"/>
  <cols>
    <col min="1" max="1" width="38.7109375" style="0" customWidth="1"/>
    <col min="2" max="2" width="27.8515625" style="0" customWidth="1"/>
    <col min="3" max="3" width="17.57421875" style="0" customWidth="1"/>
    <col min="4" max="4" width="0.71875" style="0" customWidth="1"/>
  </cols>
  <sheetData>
    <row r="1" spans="2:3" s="190" customFormat="1" ht="15.75" customHeight="1">
      <c r="B1" s="225" t="s">
        <v>213</v>
      </c>
      <c r="C1" s="225"/>
    </row>
    <row r="2" spans="2:3" s="190" customFormat="1" ht="15" customHeight="1">
      <c r="B2" s="225" t="s">
        <v>214</v>
      </c>
      <c r="C2" s="225"/>
    </row>
    <row r="3" spans="2:3" s="190" customFormat="1" ht="15" customHeight="1">
      <c r="B3" s="229" t="s">
        <v>247</v>
      </c>
      <c r="C3" s="229"/>
    </row>
    <row r="4" ht="15.75" customHeight="1"/>
    <row r="5" spans="1:3" ht="15">
      <c r="A5" s="228" t="s">
        <v>11</v>
      </c>
      <c r="B5" s="228"/>
      <c r="C5" s="228"/>
    </row>
    <row r="6" spans="1:3" ht="15">
      <c r="A6" s="228" t="s">
        <v>1</v>
      </c>
      <c r="B6" s="228"/>
      <c r="C6" s="228"/>
    </row>
    <row r="7" spans="1:3" ht="15">
      <c r="A7" s="228" t="s">
        <v>221</v>
      </c>
      <c r="B7" s="228"/>
      <c r="C7" s="228"/>
    </row>
    <row r="8" spans="1:3" ht="15">
      <c r="A8" s="228" t="s">
        <v>226</v>
      </c>
      <c r="B8" s="228"/>
      <c r="C8" s="228"/>
    </row>
    <row r="10" spans="1:3" ht="39" customHeight="1">
      <c r="A10" s="230" t="s">
        <v>230</v>
      </c>
      <c r="B10" s="230"/>
      <c r="C10" s="230"/>
    </row>
    <row r="11" spans="1:3" ht="9.75" customHeight="1">
      <c r="A11" s="7"/>
      <c r="B11" s="7"/>
      <c r="C11" s="8"/>
    </row>
    <row r="12" spans="1:3" ht="23.25" customHeight="1">
      <c r="A12" s="35" t="s">
        <v>37</v>
      </c>
      <c r="B12" s="35" t="s">
        <v>38</v>
      </c>
      <c r="C12" s="35" t="s">
        <v>112</v>
      </c>
    </row>
    <row r="13" spans="1:3" ht="29.25" customHeight="1">
      <c r="A13" s="51" t="s">
        <v>89</v>
      </c>
      <c r="B13" s="35" t="s">
        <v>90</v>
      </c>
      <c r="C13" s="35">
        <v>303.8</v>
      </c>
    </row>
    <row r="14" spans="1:3" ht="47.25" customHeight="1">
      <c r="A14" s="52" t="s">
        <v>91</v>
      </c>
      <c r="B14" s="53" t="s">
        <v>92</v>
      </c>
      <c r="C14" s="53">
        <v>303.8</v>
      </c>
    </row>
    <row r="15" spans="1:3" ht="62.25" customHeight="1">
      <c r="A15" s="52" t="s">
        <v>93</v>
      </c>
      <c r="B15" s="53" t="s">
        <v>94</v>
      </c>
      <c r="C15" s="53">
        <v>303.8</v>
      </c>
    </row>
    <row r="16" spans="1:3" ht="46.5" customHeight="1">
      <c r="A16" s="51" t="s">
        <v>95</v>
      </c>
      <c r="B16" s="35" t="s">
        <v>96</v>
      </c>
      <c r="C16" s="54">
        <v>0</v>
      </c>
    </row>
    <row r="17" spans="1:3" ht="62.25" customHeight="1">
      <c r="A17" s="52" t="s">
        <v>87</v>
      </c>
      <c r="B17" s="53" t="s">
        <v>97</v>
      </c>
      <c r="C17" s="55">
        <v>0</v>
      </c>
    </row>
    <row r="18" spans="1:3" ht="60" customHeight="1">
      <c r="A18" s="52" t="s">
        <v>88</v>
      </c>
      <c r="B18" s="53" t="s">
        <v>98</v>
      </c>
      <c r="C18" s="55">
        <v>0</v>
      </c>
    </row>
    <row r="19" spans="1:3" s="72" customFormat="1" ht="33" customHeight="1">
      <c r="A19" s="51" t="s">
        <v>152</v>
      </c>
      <c r="B19" s="35" t="s">
        <v>153</v>
      </c>
      <c r="C19" s="54">
        <v>0</v>
      </c>
    </row>
    <row r="20" spans="1:3" s="98" customFormat="1" ht="15">
      <c r="A20" s="96" t="s">
        <v>40</v>
      </c>
      <c r="B20" s="97" t="s">
        <v>39</v>
      </c>
      <c r="C20" s="95">
        <f>SUM(C23)</f>
        <v>-7447.5</v>
      </c>
    </row>
    <row r="21" spans="1:3" ht="30">
      <c r="A21" s="58" t="s">
        <v>41</v>
      </c>
      <c r="B21" s="59" t="s">
        <v>42</v>
      </c>
      <c r="C21" s="60">
        <f>SUM(C22)</f>
        <v>-7447.5</v>
      </c>
    </row>
    <row r="22" spans="1:3" s="6" customFormat="1" ht="30">
      <c r="A22" s="61" t="s">
        <v>43</v>
      </c>
      <c r="B22" s="59" t="s">
        <v>44</v>
      </c>
      <c r="C22" s="60">
        <f>SUM(C23)</f>
        <v>-7447.5</v>
      </c>
    </row>
    <row r="23" spans="1:3" ht="30">
      <c r="A23" s="58" t="s">
        <v>45</v>
      </c>
      <c r="B23" s="59" t="s">
        <v>46</v>
      </c>
      <c r="C23" s="60">
        <v>-7447.5</v>
      </c>
    </row>
    <row r="24" spans="1:3" s="6" customFormat="1" ht="15" customHeight="1">
      <c r="A24" s="62" t="s">
        <v>47</v>
      </c>
      <c r="B24" s="56" t="s">
        <v>48</v>
      </c>
      <c r="C24" s="57">
        <f>SUM(C25)</f>
        <v>7447.5</v>
      </c>
    </row>
    <row r="25" spans="1:3" ht="30">
      <c r="A25" s="58" t="s">
        <v>49</v>
      </c>
      <c r="B25" s="59" t="s">
        <v>50</v>
      </c>
      <c r="C25" s="60">
        <f>SUM(C27)</f>
        <v>7447.5</v>
      </c>
    </row>
    <row r="26" spans="1:3" ht="30">
      <c r="A26" s="58" t="s">
        <v>51</v>
      </c>
      <c r="B26" s="59" t="s">
        <v>52</v>
      </c>
      <c r="C26" s="60">
        <f>SUM(C27)</f>
        <v>7447.5</v>
      </c>
    </row>
    <row r="27" spans="1:3" s="6" customFormat="1" ht="30" customHeight="1">
      <c r="A27" s="61" t="s">
        <v>53</v>
      </c>
      <c r="B27" s="63" t="s">
        <v>54</v>
      </c>
      <c r="C27" s="60">
        <v>7447.5</v>
      </c>
    </row>
    <row r="28" spans="1:3" s="6" customFormat="1" ht="31.5" customHeight="1">
      <c r="A28" s="62" t="s">
        <v>142</v>
      </c>
      <c r="B28" s="64" t="s">
        <v>143</v>
      </c>
      <c r="C28" s="57">
        <v>303.8</v>
      </c>
    </row>
  </sheetData>
  <sheetProtection/>
  <mergeCells count="8">
    <mergeCell ref="B1:C1"/>
    <mergeCell ref="B2:C2"/>
    <mergeCell ref="B3:C3"/>
    <mergeCell ref="A10:C10"/>
    <mergeCell ref="A5:C5"/>
    <mergeCell ref="A6:C6"/>
    <mergeCell ref="A7:C7"/>
    <mergeCell ref="A8:C8"/>
  </mergeCells>
  <printOptions/>
  <pageMargins left="0.984251968503937" right="0.3937007874015748" top="0.5905511811023623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D32"/>
  <sheetViews>
    <sheetView view="pageBreakPreview" zoomScaleNormal="120" zoomScaleSheetLayoutView="100" zoomScalePageLayoutView="0" workbookViewId="0" topLeftCell="A1">
      <selection activeCell="A3" sqref="A3:D3"/>
    </sheetView>
  </sheetViews>
  <sheetFormatPr defaultColWidth="9.140625" defaultRowHeight="15"/>
  <cols>
    <col min="1" max="1" width="37.140625" style="0" customWidth="1"/>
    <col min="2" max="4" width="15.7109375" style="0" customWidth="1"/>
    <col min="5" max="5" width="0.71875" style="0" customWidth="1"/>
  </cols>
  <sheetData>
    <row r="1" spans="1:4" s="190" customFormat="1" ht="15.75" customHeight="1">
      <c r="A1" s="225" t="s">
        <v>219</v>
      </c>
      <c r="B1" s="225"/>
      <c r="C1" s="225"/>
      <c r="D1" s="225"/>
    </row>
    <row r="2" spans="1:4" s="190" customFormat="1" ht="15" customHeight="1">
      <c r="A2" s="225" t="s">
        <v>214</v>
      </c>
      <c r="B2" s="225"/>
      <c r="C2" s="225"/>
      <c r="D2" s="225"/>
    </row>
    <row r="3" spans="1:4" s="190" customFormat="1" ht="15" customHeight="1">
      <c r="A3" s="225" t="s">
        <v>248</v>
      </c>
      <c r="B3" s="225"/>
      <c r="C3" s="225"/>
      <c r="D3" s="225"/>
    </row>
    <row r="4" ht="14.25" customHeight="1"/>
    <row r="5" spans="1:4" ht="15">
      <c r="A5" s="228" t="s">
        <v>35</v>
      </c>
      <c r="B5" s="228"/>
      <c r="C5" s="228"/>
      <c r="D5" s="228"/>
    </row>
    <row r="6" spans="1:4" ht="15">
      <c r="A6" s="228" t="s">
        <v>1</v>
      </c>
      <c r="B6" s="228"/>
      <c r="C6" s="228"/>
      <c r="D6" s="228"/>
    </row>
    <row r="7" spans="1:4" ht="15">
      <c r="A7" s="228" t="s">
        <v>220</v>
      </c>
      <c r="B7" s="228"/>
      <c r="C7" s="228"/>
      <c r="D7" s="228"/>
    </row>
    <row r="8" spans="1:4" ht="15">
      <c r="A8" s="228" t="s">
        <v>226</v>
      </c>
      <c r="B8" s="228"/>
      <c r="C8" s="228"/>
      <c r="D8" s="228"/>
    </row>
    <row r="10" spans="1:4" ht="74.25" customHeight="1">
      <c r="A10" s="230" t="s">
        <v>231</v>
      </c>
      <c r="B10" s="230"/>
      <c r="C10" s="230"/>
      <c r="D10" s="230"/>
    </row>
    <row r="11" spans="1:4" ht="9.75" customHeight="1">
      <c r="A11" s="7"/>
      <c r="B11" s="7"/>
      <c r="C11" s="8"/>
      <c r="D11" s="8"/>
    </row>
    <row r="12" spans="1:4" s="15" customFormat="1" ht="17.25" customHeight="1">
      <c r="A12" s="14" t="s">
        <v>13</v>
      </c>
      <c r="B12" s="14" t="s">
        <v>14</v>
      </c>
      <c r="C12" s="14" t="s">
        <v>15</v>
      </c>
      <c r="D12" s="14" t="s">
        <v>12</v>
      </c>
    </row>
    <row r="13" spans="1:4" s="6" customFormat="1" ht="18" customHeight="1">
      <c r="A13" s="47" t="s">
        <v>28</v>
      </c>
      <c r="B13" s="22"/>
      <c r="C13" s="22"/>
      <c r="D13" s="23">
        <f>SUM(D14+D19+D21+D24+D26+D28+D30)</f>
        <v>7447.5</v>
      </c>
    </row>
    <row r="14" spans="1:4" s="105" customFormat="1" ht="15">
      <c r="A14" s="101" t="s">
        <v>16</v>
      </c>
      <c r="B14" s="102" t="s">
        <v>17</v>
      </c>
      <c r="C14" s="103"/>
      <c r="D14" s="104">
        <f>SUM(D15+D16+D17+D18)</f>
        <v>3840</v>
      </c>
    </row>
    <row r="15" spans="1:4" s="11" customFormat="1" ht="60">
      <c r="A15" s="13" t="s">
        <v>154</v>
      </c>
      <c r="B15" s="20" t="s">
        <v>17</v>
      </c>
      <c r="C15" s="24" t="s">
        <v>18</v>
      </c>
      <c r="D15" s="25">
        <v>649.1</v>
      </c>
    </row>
    <row r="16" spans="1:4" ht="60">
      <c r="A16" s="13" t="s">
        <v>19</v>
      </c>
      <c r="B16" s="20" t="s">
        <v>17</v>
      </c>
      <c r="C16" s="24" t="s">
        <v>21</v>
      </c>
      <c r="D16" s="26">
        <v>2645.5</v>
      </c>
    </row>
    <row r="17" spans="1:4" s="11" customFormat="1" ht="15">
      <c r="A17" s="10" t="s">
        <v>20</v>
      </c>
      <c r="B17" s="20" t="s">
        <v>17</v>
      </c>
      <c r="C17" s="24" t="s">
        <v>58</v>
      </c>
      <c r="D17" s="25">
        <v>50</v>
      </c>
    </row>
    <row r="18" spans="1:4" s="98" customFormat="1" ht="16.5" customHeight="1">
      <c r="A18" s="99" t="s">
        <v>36</v>
      </c>
      <c r="B18" s="43" t="s">
        <v>17</v>
      </c>
      <c r="C18" s="100" t="s">
        <v>59</v>
      </c>
      <c r="D18" s="82">
        <v>495.4</v>
      </c>
    </row>
    <row r="19" spans="1:4" s="105" customFormat="1" ht="15">
      <c r="A19" s="101" t="s">
        <v>22</v>
      </c>
      <c r="B19" s="102" t="s">
        <v>18</v>
      </c>
      <c r="C19" s="103"/>
      <c r="D19" s="104">
        <f>SUM(D20)</f>
        <v>162.7</v>
      </c>
    </row>
    <row r="20" spans="1:4" s="11" customFormat="1" ht="30">
      <c r="A20" s="12" t="s">
        <v>23</v>
      </c>
      <c r="B20" s="20" t="s">
        <v>18</v>
      </c>
      <c r="C20" s="24" t="s">
        <v>24</v>
      </c>
      <c r="D20" s="25">
        <v>162.7</v>
      </c>
    </row>
    <row r="21" spans="1:4" s="105" customFormat="1" ht="44.25" customHeight="1">
      <c r="A21" s="106" t="s">
        <v>155</v>
      </c>
      <c r="B21" s="102" t="s">
        <v>24</v>
      </c>
      <c r="C21" s="103"/>
      <c r="D21" s="104">
        <f>SUM(D22+D23)</f>
        <v>13.8</v>
      </c>
    </row>
    <row r="22" spans="1:4" s="11" customFormat="1" ht="51.75">
      <c r="A22" s="40" t="s">
        <v>61</v>
      </c>
      <c r="B22" s="20" t="s">
        <v>24</v>
      </c>
      <c r="C22" s="24" t="s">
        <v>60</v>
      </c>
      <c r="D22" s="25">
        <v>5</v>
      </c>
    </row>
    <row r="23" spans="1:4" s="98" customFormat="1" ht="45">
      <c r="A23" s="99" t="s">
        <v>99</v>
      </c>
      <c r="B23" s="43" t="s">
        <v>24</v>
      </c>
      <c r="C23" s="100" t="s">
        <v>63</v>
      </c>
      <c r="D23" s="82">
        <v>8.8</v>
      </c>
    </row>
    <row r="24" spans="1:4" s="105" customFormat="1" ht="15">
      <c r="A24" s="106" t="s">
        <v>156</v>
      </c>
      <c r="B24" s="102" t="s">
        <v>21</v>
      </c>
      <c r="C24" s="103"/>
      <c r="D24" s="104">
        <f>SUM(D25:D25)</f>
        <v>2472.6</v>
      </c>
    </row>
    <row r="25" spans="1:4" s="11" customFormat="1" ht="30">
      <c r="A25" s="13" t="s">
        <v>62</v>
      </c>
      <c r="B25" s="20" t="s">
        <v>21</v>
      </c>
      <c r="C25" s="24" t="s">
        <v>60</v>
      </c>
      <c r="D25" s="25">
        <v>2472.6</v>
      </c>
    </row>
    <row r="26" spans="1:4" s="105" customFormat="1" ht="15">
      <c r="A26" s="101" t="s">
        <v>25</v>
      </c>
      <c r="B26" s="102" t="s">
        <v>26</v>
      </c>
      <c r="C26" s="103"/>
      <c r="D26" s="104">
        <f>SUM(D27)</f>
        <v>274.5</v>
      </c>
    </row>
    <row r="27" spans="1:4" ht="15">
      <c r="A27" s="9" t="s">
        <v>27</v>
      </c>
      <c r="B27" s="20" t="s">
        <v>26</v>
      </c>
      <c r="C27" s="24" t="s">
        <v>24</v>
      </c>
      <c r="D27" s="26">
        <v>274.5</v>
      </c>
    </row>
    <row r="28" spans="1:4" s="105" customFormat="1" ht="15">
      <c r="A28" s="107" t="s">
        <v>157</v>
      </c>
      <c r="B28" s="102" t="s">
        <v>57</v>
      </c>
      <c r="C28" s="103"/>
      <c r="D28" s="104">
        <f>SUM(D29)</f>
        <v>483.5</v>
      </c>
    </row>
    <row r="29" spans="1:4" ht="15">
      <c r="A29" s="13" t="s">
        <v>210</v>
      </c>
      <c r="B29" s="20" t="s">
        <v>57</v>
      </c>
      <c r="C29" s="24" t="s">
        <v>17</v>
      </c>
      <c r="D29" s="26">
        <v>483.5</v>
      </c>
    </row>
    <row r="30" spans="1:4" s="110" customFormat="1" ht="15">
      <c r="A30" s="108" t="s">
        <v>160</v>
      </c>
      <c r="B30" s="102" t="s">
        <v>66</v>
      </c>
      <c r="C30" s="109"/>
      <c r="D30" s="104">
        <f>SUM(D31:D32)</f>
        <v>200.4</v>
      </c>
    </row>
    <row r="31" spans="1:4" ht="39">
      <c r="A31" s="39" t="s">
        <v>65</v>
      </c>
      <c r="B31" s="20" t="s">
        <v>66</v>
      </c>
      <c r="C31" s="24" t="s">
        <v>17</v>
      </c>
      <c r="D31" s="26">
        <v>49</v>
      </c>
    </row>
    <row r="32" spans="1:4" s="112" customFormat="1" ht="15">
      <c r="A32" s="111" t="s">
        <v>159</v>
      </c>
      <c r="B32" s="191" t="s">
        <v>66</v>
      </c>
      <c r="C32" s="192" t="s">
        <v>24</v>
      </c>
      <c r="D32" s="193">
        <v>151.4</v>
      </c>
    </row>
  </sheetData>
  <sheetProtection/>
  <mergeCells count="8">
    <mergeCell ref="A1:D1"/>
    <mergeCell ref="A2:D2"/>
    <mergeCell ref="A3:D3"/>
    <mergeCell ref="A10:D10"/>
    <mergeCell ref="A5:D5"/>
    <mergeCell ref="A6:D6"/>
    <mergeCell ref="A7:D7"/>
    <mergeCell ref="A8:D8"/>
  </mergeCells>
  <printOptions/>
  <pageMargins left="0.984251968503937" right="0.3937007874015748" top="0.5905511811023623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G220"/>
  <sheetViews>
    <sheetView view="pageBreakPreview" zoomScaleNormal="120" zoomScaleSheetLayoutView="100" zoomScalePageLayoutView="0" workbookViewId="0" topLeftCell="A1">
      <selection activeCell="A3" sqref="A3:D3"/>
    </sheetView>
  </sheetViews>
  <sheetFormatPr defaultColWidth="9.140625" defaultRowHeight="15"/>
  <cols>
    <col min="1" max="1" width="50.140625" style="0" customWidth="1"/>
    <col min="2" max="2" width="15.421875" style="0" customWidth="1"/>
    <col min="3" max="3" width="14.140625" style="0" customWidth="1"/>
    <col min="4" max="4" width="14.57421875" style="30" customWidth="1"/>
    <col min="5" max="5" width="0.42578125" style="0" customWidth="1"/>
  </cols>
  <sheetData>
    <row r="1" spans="1:4" s="190" customFormat="1" ht="15.75" customHeight="1">
      <c r="A1" s="225" t="s">
        <v>218</v>
      </c>
      <c r="B1" s="225"/>
      <c r="C1" s="225"/>
      <c r="D1" s="225"/>
    </row>
    <row r="2" spans="1:4" s="190" customFormat="1" ht="15" customHeight="1">
      <c r="A2" s="225" t="s">
        <v>214</v>
      </c>
      <c r="B2" s="225"/>
      <c r="C2" s="225"/>
      <c r="D2" s="225"/>
    </row>
    <row r="3" spans="1:4" s="190" customFormat="1" ht="15" customHeight="1">
      <c r="A3" s="225" t="s">
        <v>249</v>
      </c>
      <c r="B3" s="225"/>
      <c r="C3" s="225"/>
      <c r="D3" s="225"/>
    </row>
    <row r="4" ht="13.5" customHeight="1"/>
    <row r="5" spans="1:4" ht="15">
      <c r="A5" s="228" t="s">
        <v>148</v>
      </c>
      <c r="B5" s="228"/>
      <c r="C5" s="228"/>
      <c r="D5" s="228"/>
    </row>
    <row r="6" spans="1:4" ht="15">
      <c r="A6" s="228" t="s">
        <v>1</v>
      </c>
      <c r="B6" s="228"/>
      <c r="C6" s="228"/>
      <c r="D6" s="228"/>
    </row>
    <row r="7" spans="1:4" ht="15">
      <c r="A7" s="228" t="s">
        <v>222</v>
      </c>
      <c r="B7" s="228"/>
      <c r="C7" s="228"/>
      <c r="D7" s="228"/>
    </row>
    <row r="8" spans="1:4" ht="15">
      <c r="A8" s="228" t="s">
        <v>225</v>
      </c>
      <c r="B8" s="228"/>
      <c r="C8" s="228"/>
      <c r="D8" s="228"/>
    </row>
    <row r="9" spans="1:4" ht="12.75" customHeight="1">
      <c r="A9" s="19"/>
      <c r="B9" s="19"/>
      <c r="C9" s="19"/>
      <c r="D9" s="31"/>
    </row>
    <row r="10" spans="1:4" ht="80.25" customHeight="1">
      <c r="A10" s="231" t="s">
        <v>232</v>
      </c>
      <c r="B10" s="231"/>
      <c r="C10" s="231"/>
      <c r="D10" s="231"/>
    </row>
    <row r="12" spans="1:4" s="18" customFormat="1" ht="30">
      <c r="A12" s="16" t="s">
        <v>29</v>
      </c>
      <c r="B12" s="17" t="s">
        <v>32</v>
      </c>
      <c r="C12" s="50" t="s">
        <v>80</v>
      </c>
      <c r="D12" s="32" t="s">
        <v>12</v>
      </c>
    </row>
    <row r="13" spans="1:4" s="6" customFormat="1" ht="17.25" customHeight="1">
      <c r="A13" s="49" t="s">
        <v>34</v>
      </c>
      <c r="B13" s="21"/>
      <c r="C13" s="29"/>
      <c r="D13" s="33">
        <f>SUM(D14+D20+D24+D30+D33+D37+D41+D45+D54+D59+D63+D68+D73)</f>
        <v>7447.500000000001</v>
      </c>
    </row>
    <row r="14" spans="1:4" s="118" customFormat="1" ht="16.5" customHeight="1">
      <c r="A14" s="115" t="s">
        <v>179</v>
      </c>
      <c r="B14" s="139"/>
      <c r="C14" s="139"/>
      <c r="D14" s="140">
        <f>D15</f>
        <v>162.7</v>
      </c>
    </row>
    <row r="15" spans="1:4" s="122" customFormat="1" ht="51.75" customHeight="1">
      <c r="A15" s="194" t="s">
        <v>23</v>
      </c>
      <c r="B15" s="195"/>
      <c r="C15" s="196"/>
      <c r="D15" s="197">
        <f>D16</f>
        <v>162.7</v>
      </c>
    </row>
    <row r="16" spans="1:4" s="126" customFormat="1" ht="33.75" customHeight="1">
      <c r="A16" s="145" t="s">
        <v>180</v>
      </c>
      <c r="B16" s="123" t="s">
        <v>199</v>
      </c>
      <c r="C16" s="146"/>
      <c r="D16" s="137">
        <f>D17</f>
        <v>162.7</v>
      </c>
    </row>
    <row r="17" spans="1:7" s="126" customFormat="1" ht="45">
      <c r="A17" s="147" t="s">
        <v>33</v>
      </c>
      <c r="B17" s="123" t="s">
        <v>72</v>
      </c>
      <c r="C17" s="134"/>
      <c r="D17" s="135">
        <f>D18+D19</f>
        <v>162.7</v>
      </c>
      <c r="G17" s="128"/>
    </row>
    <row r="18" spans="1:4" s="126" customFormat="1" ht="78" customHeight="1">
      <c r="A18" s="127" t="s">
        <v>165</v>
      </c>
      <c r="B18" s="123" t="s">
        <v>72</v>
      </c>
      <c r="C18" s="134" t="s">
        <v>3</v>
      </c>
      <c r="D18" s="135">
        <v>154.7</v>
      </c>
    </row>
    <row r="19" spans="1:4" s="6" customFormat="1" ht="63.75" customHeight="1">
      <c r="A19" s="131" t="s">
        <v>170</v>
      </c>
      <c r="B19" s="123" t="s">
        <v>72</v>
      </c>
      <c r="C19" s="134" t="s">
        <v>82</v>
      </c>
      <c r="D19" s="135">
        <v>8</v>
      </c>
    </row>
    <row r="20" spans="1:4" s="126" customFormat="1" ht="45">
      <c r="A20" s="198" t="s">
        <v>154</v>
      </c>
      <c r="B20" s="199"/>
      <c r="C20" s="199"/>
      <c r="D20" s="200">
        <f>D21</f>
        <v>649.1</v>
      </c>
    </row>
    <row r="21" spans="1:4" s="126" customFormat="1" ht="30">
      <c r="A21" s="201" t="s">
        <v>162</v>
      </c>
      <c r="B21" s="123" t="s">
        <v>163</v>
      </c>
      <c r="C21" s="124"/>
      <c r="D21" s="125">
        <f>D22</f>
        <v>649.1</v>
      </c>
    </row>
    <row r="22" spans="1:4" s="126" customFormat="1" ht="21" customHeight="1">
      <c r="A22" s="127" t="s">
        <v>164</v>
      </c>
      <c r="B22" s="123" t="s">
        <v>68</v>
      </c>
      <c r="C22" s="124"/>
      <c r="D22" s="125">
        <v>649.1</v>
      </c>
    </row>
    <row r="23" spans="1:4" s="126" customFormat="1" ht="90">
      <c r="A23" s="127" t="s">
        <v>165</v>
      </c>
      <c r="B23" s="123" t="s">
        <v>68</v>
      </c>
      <c r="C23" s="124" t="s">
        <v>3</v>
      </c>
      <c r="D23" s="125">
        <v>649.1</v>
      </c>
    </row>
    <row r="24" spans="1:4" s="126" customFormat="1" ht="18" customHeight="1">
      <c r="A24" s="202" t="s">
        <v>166</v>
      </c>
      <c r="B24" s="199"/>
      <c r="C24" s="199"/>
      <c r="D24" s="200">
        <f>D25</f>
        <v>2645.5</v>
      </c>
    </row>
    <row r="25" spans="1:4" s="122" customFormat="1" ht="15.75" customHeight="1">
      <c r="A25" s="130" t="s">
        <v>167</v>
      </c>
      <c r="B25" s="123" t="s">
        <v>168</v>
      </c>
      <c r="C25" s="124"/>
      <c r="D25" s="125">
        <f>D26</f>
        <v>2645.5</v>
      </c>
    </row>
    <row r="26" spans="1:4" s="133" customFormat="1" ht="44.25" customHeight="1">
      <c r="A26" s="130" t="s">
        <v>169</v>
      </c>
      <c r="B26" s="123" t="s">
        <v>69</v>
      </c>
      <c r="C26" s="124"/>
      <c r="D26" s="125">
        <f>D27+D28+D29</f>
        <v>2645.5</v>
      </c>
    </row>
    <row r="27" spans="1:4" s="133" customFormat="1" ht="32.25" customHeight="1">
      <c r="A27" s="127" t="s">
        <v>165</v>
      </c>
      <c r="B27" s="123" t="s">
        <v>69</v>
      </c>
      <c r="C27" s="124" t="s">
        <v>3</v>
      </c>
      <c r="D27" s="125">
        <v>2235.5</v>
      </c>
    </row>
    <row r="28" spans="1:4" s="133" customFormat="1" ht="30">
      <c r="A28" s="131" t="s">
        <v>170</v>
      </c>
      <c r="B28" s="123" t="s">
        <v>69</v>
      </c>
      <c r="C28" s="124" t="s">
        <v>82</v>
      </c>
      <c r="D28" s="125">
        <v>378</v>
      </c>
    </row>
    <row r="29" spans="1:4" s="6" customFormat="1" ht="15">
      <c r="A29" s="203" t="s">
        <v>171</v>
      </c>
      <c r="B29" s="204" t="s">
        <v>69</v>
      </c>
      <c r="C29" s="124" t="s">
        <v>83</v>
      </c>
      <c r="D29" s="125">
        <v>32</v>
      </c>
    </row>
    <row r="30" spans="1:4" s="126" customFormat="1" ht="59.25" customHeight="1">
      <c r="A30" s="205" t="s">
        <v>174</v>
      </c>
      <c r="B30" s="206" t="s">
        <v>198</v>
      </c>
      <c r="C30" s="207"/>
      <c r="D30" s="208">
        <f>D31</f>
        <v>38.8</v>
      </c>
    </row>
    <row r="31" spans="1:4" s="41" customFormat="1" ht="45">
      <c r="A31" s="209" t="s">
        <v>175</v>
      </c>
      <c r="B31" s="123" t="s">
        <v>71</v>
      </c>
      <c r="C31" s="136"/>
      <c r="D31" s="137">
        <f>D32</f>
        <v>38.8</v>
      </c>
    </row>
    <row r="32" spans="1:4" s="126" customFormat="1" ht="30">
      <c r="A32" s="210" t="s">
        <v>170</v>
      </c>
      <c r="B32" s="204" t="s">
        <v>71</v>
      </c>
      <c r="C32" s="211" t="s">
        <v>82</v>
      </c>
      <c r="D32" s="212">
        <v>38.8</v>
      </c>
    </row>
    <row r="33" spans="1:4" s="126" customFormat="1" ht="15">
      <c r="A33" s="213" t="s">
        <v>20</v>
      </c>
      <c r="B33" s="214"/>
      <c r="C33" s="214"/>
      <c r="D33" s="215">
        <f>D34</f>
        <v>50</v>
      </c>
    </row>
    <row r="34" spans="1:4" s="126" customFormat="1" ht="60">
      <c r="A34" s="216" t="s">
        <v>211</v>
      </c>
      <c r="B34" s="217" t="s">
        <v>172</v>
      </c>
      <c r="C34" s="177"/>
      <c r="D34" s="138">
        <f>D35</f>
        <v>50</v>
      </c>
    </row>
    <row r="35" spans="1:4" s="126" customFormat="1" ht="16.5" customHeight="1">
      <c r="A35" s="130" t="s">
        <v>212</v>
      </c>
      <c r="B35" s="123" t="s">
        <v>84</v>
      </c>
      <c r="C35" s="124"/>
      <c r="D35" s="125">
        <f>D36</f>
        <v>50</v>
      </c>
    </row>
    <row r="36" spans="1:4" s="133" customFormat="1" ht="19.5" customHeight="1">
      <c r="A36" s="203" t="s">
        <v>171</v>
      </c>
      <c r="B36" s="123" t="s">
        <v>84</v>
      </c>
      <c r="C36" s="124" t="s">
        <v>83</v>
      </c>
      <c r="D36" s="125">
        <v>50</v>
      </c>
    </row>
    <row r="37" spans="1:4" s="118" customFormat="1" ht="15.75">
      <c r="A37" s="163" t="s">
        <v>160</v>
      </c>
      <c r="B37" s="116"/>
      <c r="C37" s="116"/>
      <c r="D37" s="117">
        <v>49</v>
      </c>
    </row>
    <row r="38" spans="1:4" s="122" customFormat="1" ht="15.75">
      <c r="A38" s="166" t="s">
        <v>64</v>
      </c>
      <c r="B38" s="164" t="s">
        <v>244</v>
      </c>
      <c r="C38" s="167"/>
      <c r="D38" s="171"/>
    </row>
    <row r="39" spans="1:4" s="126" customFormat="1" ht="63">
      <c r="A39" s="172" t="s">
        <v>200</v>
      </c>
      <c r="B39" s="164" t="s">
        <v>244</v>
      </c>
      <c r="C39" s="167"/>
      <c r="D39" s="171">
        <f>SUM(D40)</f>
        <v>49</v>
      </c>
    </row>
    <row r="40" spans="1:4" s="126" customFormat="1" ht="33.75" customHeight="1">
      <c r="A40" s="218" t="s">
        <v>197</v>
      </c>
      <c r="B40" s="219" t="s">
        <v>244</v>
      </c>
      <c r="C40" s="164" t="s">
        <v>85</v>
      </c>
      <c r="D40" s="168">
        <v>49</v>
      </c>
    </row>
    <row r="41" spans="1:4" s="126" customFormat="1" ht="74.25" customHeight="1">
      <c r="A41" s="220" t="s">
        <v>181</v>
      </c>
      <c r="B41" s="195"/>
      <c r="C41" s="199"/>
      <c r="D41" s="200">
        <f>D42</f>
        <v>5</v>
      </c>
    </row>
    <row r="42" spans="1:4" s="126" customFormat="1" ht="15">
      <c r="A42" s="201" t="s">
        <v>182</v>
      </c>
      <c r="B42" s="149" t="s">
        <v>183</v>
      </c>
      <c r="C42" s="124"/>
      <c r="D42" s="125">
        <f>D43</f>
        <v>5</v>
      </c>
    </row>
    <row r="43" spans="1:4" s="118" customFormat="1" ht="45">
      <c r="A43" s="201" t="s">
        <v>184</v>
      </c>
      <c r="B43" s="149" t="s">
        <v>73</v>
      </c>
      <c r="C43" s="124"/>
      <c r="D43" s="125">
        <f>D44</f>
        <v>5</v>
      </c>
    </row>
    <row r="44" spans="1:4" s="122" customFormat="1" ht="46.5" customHeight="1">
      <c r="A44" s="131" t="s">
        <v>170</v>
      </c>
      <c r="B44" s="149" t="s">
        <v>73</v>
      </c>
      <c r="C44" s="124" t="s">
        <v>82</v>
      </c>
      <c r="D44" s="125">
        <v>5</v>
      </c>
    </row>
    <row r="45" spans="1:4" s="126" customFormat="1" ht="15.75">
      <c r="A45" s="155" t="s">
        <v>189</v>
      </c>
      <c r="B45" s="116"/>
      <c r="C45" s="116"/>
      <c r="D45" s="117">
        <f>SUM(D46)</f>
        <v>274.5</v>
      </c>
    </row>
    <row r="46" spans="1:4" s="126" customFormat="1" ht="15">
      <c r="A46" s="156" t="s">
        <v>27</v>
      </c>
      <c r="B46" s="120"/>
      <c r="C46" s="120"/>
      <c r="D46" s="121">
        <f>D47</f>
        <v>274.5</v>
      </c>
    </row>
    <row r="47" spans="1:4" s="126" customFormat="1" ht="15">
      <c r="A47" s="157" t="s">
        <v>176</v>
      </c>
      <c r="B47" s="123" t="s">
        <v>177</v>
      </c>
      <c r="C47" s="124"/>
      <c r="D47" s="125">
        <f>D48+D50+D52</f>
        <v>274.5</v>
      </c>
    </row>
    <row r="48" spans="1:4" s="126" customFormat="1" ht="33" customHeight="1">
      <c r="A48" s="157" t="s">
        <v>190</v>
      </c>
      <c r="B48" s="123" t="s">
        <v>76</v>
      </c>
      <c r="C48" s="124"/>
      <c r="D48" s="125">
        <f>D49</f>
        <v>50</v>
      </c>
    </row>
    <row r="49" spans="1:4" s="122" customFormat="1" ht="30">
      <c r="A49" s="131" t="s">
        <v>170</v>
      </c>
      <c r="B49" s="123" t="s">
        <v>76</v>
      </c>
      <c r="C49" s="124" t="s">
        <v>82</v>
      </c>
      <c r="D49" s="125">
        <v>50</v>
      </c>
    </row>
    <row r="50" spans="1:4" s="126" customFormat="1" ht="27" customHeight="1">
      <c r="A50" s="157" t="s">
        <v>191</v>
      </c>
      <c r="B50" s="123" t="s">
        <v>77</v>
      </c>
      <c r="C50" s="124"/>
      <c r="D50" s="125">
        <f>D51</f>
        <v>10</v>
      </c>
    </row>
    <row r="51" spans="1:4" s="126" customFormat="1" ht="30">
      <c r="A51" s="131" t="s">
        <v>170</v>
      </c>
      <c r="B51" s="123" t="s">
        <v>77</v>
      </c>
      <c r="C51" s="124" t="s">
        <v>82</v>
      </c>
      <c r="D51" s="125">
        <v>10</v>
      </c>
    </row>
    <row r="52" spans="1:4" s="126" customFormat="1" ht="30">
      <c r="A52" s="157" t="s">
        <v>192</v>
      </c>
      <c r="B52" s="123" t="s">
        <v>78</v>
      </c>
      <c r="C52" s="124"/>
      <c r="D52" s="125">
        <f>D53</f>
        <v>214.5</v>
      </c>
    </row>
    <row r="53" spans="1:4" s="126" customFormat="1" ht="30">
      <c r="A53" s="131" t="s">
        <v>170</v>
      </c>
      <c r="B53" s="123" t="s">
        <v>78</v>
      </c>
      <c r="C53" s="124" t="s">
        <v>82</v>
      </c>
      <c r="D53" s="125">
        <v>214.5</v>
      </c>
    </row>
    <row r="54" spans="1:4" s="126" customFormat="1" ht="15.75">
      <c r="A54" s="115" t="s">
        <v>156</v>
      </c>
      <c r="B54" s="139"/>
      <c r="C54" s="139"/>
      <c r="D54" s="140">
        <f>SUM(D55)</f>
        <v>2472.6</v>
      </c>
    </row>
    <row r="55" spans="1:4" s="118" customFormat="1" ht="15">
      <c r="A55" s="129" t="s">
        <v>62</v>
      </c>
      <c r="B55" s="142"/>
      <c r="C55" s="143"/>
      <c r="D55" s="144">
        <f>D56</f>
        <v>2472.6</v>
      </c>
    </row>
    <row r="56" spans="1:4" s="122" customFormat="1" ht="15">
      <c r="A56" s="153" t="s">
        <v>176</v>
      </c>
      <c r="B56" s="123" t="s">
        <v>177</v>
      </c>
      <c r="C56" s="146"/>
      <c r="D56" s="137">
        <f>D57</f>
        <v>2472.6</v>
      </c>
    </row>
    <row r="57" spans="1:4" s="126" customFormat="1" ht="45">
      <c r="A57" s="127" t="s">
        <v>188</v>
      </c>
      <c r="B57" s="123" t="s">
        <v>75</v>
      </c>
      <c r="C57" s="134"/>
      <c r="D57" s="135">
        <f>D58</f>
        <v>2472.6</v>
      </c>
    </row>
    <row r="58" spans="1:4" s="126" customFormat="1" ht="30">
      <c r="A58" s="131" t="s">
        <v>170</v>
      </c>
      <c r="B58" s="123" t="s">
        <v>75</v>
      </c>
      <c r="C58" s="134" t="s">
        <v>82</v>
      </c>
      <c r="D58" s="135">
        <v>2472.6</v>
      </c>
    </row>
    <row r="59" spans="1:4" s="126" customFormat="1" ht="15">
      <c r="A59" s="158" t="s">
        <v>157</v>
      </c>
      <c r="B59" s="159"/>
      <c r="C59" s="159"/>
      <c r="D59" s="160">
        <f>D60</f>
        <v>483.5</v>
      </c>
    </row>
    <row r="60" spans="1:4" s="118" customFormat="1" ht="15">
      <c r="A60" s="13" t="s">
        <v>210</v>
      </c>
      <c r="B60" s="120"/>
      <c r="C60" s="120"/>
      <c r="D60" s="121">
        <f>D61</f>
        <v>483.5</v>
      </c>
    </row>
    <row r="61" spans="1:4" s="122" customFormat="1" ht="30">
      <c r="A61" s="162" t="s">
        <v>178</v>
      </c>
      <c r="B61" s="123" t="s">
        <v>70</v>
      </c>
      <c r="C61" s="124"/>
      <c r="D61" s="125">
        <f>D62</f>
        <v>483.5</v>
      </c>
    </row>
    <row r="62" spans="1:4" s="126" customFormat="1" ht="45">
      <c r="A62" s="127" t="s">
        <v>193</v>
      </c>
      <c r="B62" s="123" t="s">
        <v>70</v>
      </c>
      <c r="C62" s="124" t="s">
        <v>82</v>
      </c>
      <c r="D62" s="125">
        <v>483.5</v>
      </c>
    </row>
    <row r="63" spans="1:4" s="126" customFormat="1" ht="21.75" customHeight="1">
      <c r="A63" s="221" t="s">
        <v>173</v>
      </c>
      <c r="B63" s="195"/>
      <c r="C63" s="199"/>
      <c r="D63" s="200">
        <v>456.6</v>
      </c>
    </row>
    <row r="64" spans="1:4" s="126" customFormat="1" ht="15">
      <c r="A64" s="222" t="s">
        <v>176</v>
      </c>
      <c r="B64" s="123" t="s">
        <v>177</v>
      </c>
      <c r="C64" s="124"/>
      <c r="D64" s="138">
        <v>456.6</v>
      </c>
    </row>
    <row r="65" spans="1:4" s="122" customFormat="1" ht="30">
      <c r="A65" s="222" t="s">
        <v>178</v>
      </c>
      <c r="B65" s="123" t="s">
        <v>70</v>
      </c>
      <c r="C65" s="124"/>
      <c r="D65" s="138">
        <v>456.6</v>
      </c>
    </row>
    <row r="66" spans="1:4" s="126" customFormat="1" ht="30">
      <c r="A66" s="131" t="s">
        <v>170</v>
      </c>
      <c r="B66" s="123" t="s">
        <v>70</v>
      </c>
      <c r="C66" s="124" t="s">
        <v>82</v>
      </c>
      <c r="D66" s="138">
        <v>456.6</v>
      </c>
    </row>
    <row r="67" spans="1:4" s="126" customFormat="1" ht="15">
      <c r="A67" s="127" t="s">
        <v>171</v>
      </c>
      <c r="B67" s="123" t="s">
        <v>70</v>
      </c>
      <c r="C67" s="124" t="s">
        <v>83</v>
      </c>
      <c r="D67" s="138">
        <v>456.6</v>
      </c>
    </row>
    <row r="68" spans="1:4" s="126" customFormat="1" ht="15.75">
      <c r="A68" s="163" t="s">
        <v>160</v>
      </c>
      <c r="B68" s="116"/>
      <c r="C68" s="116"/>
      <c r="D68" s="117">
        <v>151.4</v>
      </c>
    </row>
    <row r="69" spans="1:4" s="126" customFormat="1" ht="15">
      <c r="A69" s="129" t="s">
        <v>159</v>
      </c>
      <c r="B69" s="170"/>
      <c r="C69" s="152"/>
      <c r="D69" s="121">
        <f>SUM(D70)</f>
        <v>151.4</v>
      </c>
    </row>
    <row r="70" spans="1:4" s="126" customFormat="1" ht="15">
      <c r="A70" s="127" t="s">
        <v>194</v>
      </c>
      <c r="B70" s="164" t="s">
        <v>195</v>
      </c>
      <c r="C70" s="164"/>
      <c r="D70" s="125">
        <f>D71</f>
        <v>151.4</v>
      </c>
    </row>
    <row r="71" spans="1:4" s="126" customFormat="1" ht="24" customHeight="1">
      <c r="A71" s="127" t="s">
        <v>196</v>
      </c>
      <c r="B71" s="154" t="s">
        <v>79</v>
      </c>
      <c r="C71" s="164"/>
      <c r="D71" s="125">
        <f>D72</f>
        <v>151.4</v>
      </c>
    </row>
    <row r="72" spans="1:4" s="126" customFormat="1" ht="15">
      <c r="A72" s="165" t="s">
        <v>197</v>
      </c>
      <c r="B72" s="154" t="s">
        <v>79</v>
      </c>
      <c r="C72" s="164" t="s">
        <v>85</v>
      </c>
      <c r="D72" s="125">
        <v>151.4</v>
      </c>
    </row>
    <row r="73" spans="1:4" s="126" customFormat="1" ht="31.5">
      <c r="A73" s="148" t="s">
        <v>155</v>
      </c>
      <c r="B73" s="223"/>
      <c r="C73" s="116"/>
      <c r="D73" s="117">
        <v>8.8</v>
      </c>
    </row>
    <row r="74" spans="1:4" s="122" customFormat="1" ht="30">
      <c r="A74" s="150" t="s">
        <v>67</v>
      </c>
      <c r="B74" s="120"/>
      <c r="C74" s="124"/>
      <c r="D74" s="125">
        <f>D75</f>
        <v>8.8</v>
      </c>
    </row>
    <row r="75" spans="1:4" s="126" customFormat="1" ht="15">
      <c r="A75" s="151" t="s">
        <v>185</v>
      </c>
      <c r="B75" s="149" t="s">
        <v>186</v>
      </c>
      <c r="C75" s="120"/>
      <c r="D75" s="121">
        <f>SUM(D78+D79)</f>
        <v>8.8</v>
      </c>
    </row>
    <row r="76" spans="1:4" s="126" customFormat="1" ht="60">
      <c r="A76" s="150" t="s">
        <v>204</v>
      </c>
      <c r="B76" s="149" t="s">
        <v>74</v>
      </c>
      <c r="C76" s="124"/>
      <c r="D76" s="125">
        <v>3</v>
      </c>
    </row>
    <row r="77" spans="1:4" s="118" customFormat="1" ht="75">
      <c r="A77" s="131" t="s">
        <v>206</v>
      </c>
      <c r="B77" s="149" t="s">
        <v>74</v>
      </c>
      <c r="C77" s="124" t="s">
        <v>82</v>
      </c>
      <c r="D77" s="125">
        <v>2</v>
      </c>
    </row>
    <row r="78" spans="1:4" s="169" customFormat="1" ht="30">
      <c r="A78" s="131" t="s">
        <v>170</v>
      </c>
      <c r="B78" s="149" t="s">
        <v>74</v>
      </c>
      <c r="C78" s="124" t="s">
        <v>82</v>
      </c>
      <c r="D78" s="125">
        <f>SUM(D76:D77)</f>
        <v>5</v>
      </c>
    </row>
    <row r="79" spans="1:4" s="169" customFormat="1" ht="90">
      <c r="A79" s="150" t="s">
        <v>205</v>
      </c>
      <c r="B79" s="149" t="s">
        <v>187</v>
      </c>
      <c r="C79" s="124"/>
      <c r="D79" s="125">
        <f>D80</f>
        <v>3.8</v>
      </c>
    </row>
    <row r="80" spans="1:4" s="169" customFormat="1" ht="30">
      <c r="A80" s="131" t="s">
        <v>170</v>
      </c>
      <c r="B80" s="149" t="s">
        <v>187</v>
      </c>
      <c r="C80" s="124" t="s">
        <v>82</v>
      </c>
      <c r="D80" s="125">
        <v>3.8</v>
      </c>
    </row>
    <row r="81" s="126" customFormat="1" ht="15">
      <c r="D81" s="128"/>
    </row>
    <row r="82" s="126" customFormat="1" ht="15">
      <c r="D82" s="128"/>
    </row>
    <row r="83" s="126" customFormat="1" ht="15">
      <c r="D83" s="128"/>
    </row>
    <row r="84" s="126" customFormat="1" ht="15">
      <c r="D84" s="128"/>
    </row>
    <row r="85" s="126" customFormat="1" ht="15">
      <c r="D85" s="128"/>
    </row>
    <row r="86" s="126" customFormat="1" ht="15">
      <c r="D86" s="128"/>
    </row>
    <row r="87" s="126" customFormat="1" ht="15">
      <c r="D87" s="128"/>
    </row>
    <row r="88" s="126" customFormat="1" ht="15">
      <c r="D88" s="128"/>
    </row>
    <row r="89" s="126" customFormat="1" ht="15">
      <c r="D89" s="128"/>
    </row>
    <row r="90" s="126" customFormat="1" ht="15">
      <c r="D90" s="128"/>
    </row>
    <row r="91" s="126" customFormat="1" ht="15">
      <c r="D91" s="128"/>
    </row>
    <row r="92" s="126" customFormat="1" ht="15">
      <c r="D92" s="128"/>
    </row>
    <row r="93" s="126" customFormat="1" ht="15">
      <c r="D93" s="128"/>
    </row>
    <row r="94" s="126" customFormat="1" ht="15">
      <c r="D94" s="128"/>
    </row>
    <row r="95" s="126" customFormat="1" ht="15">
      <c r="D95" s="128"/>
    </row>
    <row r="96" s="126" customFormat="1" ht="15">
      <c r="D96" s="128"/>
    </row>
    <row r="97" s="126" customFormat="1" ht="15">
      <c r="D97" s="128"/>
    </row>
    <row r="98" s="126" customFormat="1" ht="15">
      <c r="D98" s="128"/>
    </row>
    <row r="99" s="126" customFormat="1" ht="15">
      <c r="D99" s="128"/>
    </row>
    <row r="100" s="126" customFormat="1" ht="15">
      <c r="D100" s="128"/>
    </row>
    <row r="101" s="126" customFormat="1" ht="15">
      <c r="D101" s="128"/>
    </row>
    <row r="102" s="126" customFormat="1" ht="15">
      <c r="D102" s="128"/>
    </row>
    <row r="103" s="126" customFormat="1" ht="15">
      <c r="D103" s="128"/>
    </row>
    <row r="104" s="126" customFormat="1" ht="15">
      <c r="D104" s="128"/>
    </row>
    <row r="105" s="126" customFormat="1" ht="15">
      <c r="D105" s="128"/>
    </row>
    <row r="106" s="126" customFormat="1" ht="15">
      <c r="D106" s="128"/>
    </row>
    <row r="107" s="126" customFormat="1" ht="15">
      <c r="D107" s="128"/>
    </row>
    <row r="108" s="126" customFormat="1" ht="15">
      <c r="D108" s="128"/>
    </row>
    <row r="109" s="126" customFormat="1" ht="15">
      <c r="D109" s="128"/>
    </row>
    <row r="110" s="126" customFormat="1" ht="15">
      <c r="D110" s="128"/>
    </row>
    <row r="111" s="126" customFormat="1" ht="15">
      <c r="D111" s="128"/>
    </row>
    <row r="112" s="126" customFormat="1" ht="15">
      <c r="D112" s="128"/>
    </row>
    <row r="113" s="126" customFormat="1" ht="15">
      <c r="D113" s="128"/>
    </row>
    <row r="114" s="126" customFormat="1" ht="15">
      <c r="D114" s="128"/>
    </row>
    <row r="115" s="126" customFormat="1" ht="15">
      <c r="D115" s="128"/>
    </row>
    <row r="116" s="126" customFormat="1" ht="15">
      <c r="D116" s="128"/>
    </row>
    <row r="117" s="126" customFormat="1" ht="15">
      <c r="D117" s="128"/>
    </row>
    <row r="118" s="126" customFormat="1" ht="15">
      <c r="D118" s="128"/>
    </row>
    <row r="119" s="126" customFormat="1" ht="15">
      <c r="D119" s="128"/>
    </row>
    <row r="120" s="126" customFormat="1" ht="15">
      <c r="D120" s="128"/>
    </row>
    <row r="121" s="126" customFormat="1" ht="15">
      <c r="D121" s="128"/>
    </row>
    <row r="122" s="126" customFormat="1" ht="15">
      <c r="D122" s="128"/>
    </row>
    <row r="123" s="126" customFormat="1" ht="15">
      <c r="D123" s="128"/>
    </row>
    <row r="124" s="126" customFormat="1" ht="15">
      <c r="D124" s="128"/>
    </row>
    <row r="125" s="126" customFormat="1" ht="15">
      <c r="D125" s="128"/>
    </row>
    <row r="126" s="126" customFormat="1" ht="15">
      <c r="D126" s="128"/>
    </row>
    <row r="127" s="126" customFormat="1" ht="15">
      <c r="D127" s="128"/>
    </row>
    <row r="128" s="126" customFormat="1" ht="15">
      <c r="D128" s="128"/>
    </row>
    <row r="129" s="126" customFormat="1" ht="15">
      <c r="D129" s="128"/>
    </row>
    <row r="130" s="126" customFormat="1" ht="15">
      <c r="D130" s="128"/>
    </row>
    <row r="131" s="126" customFormat="1" ht="15">
      <c r="D131" s="128"/>
    </row>
    <row r="132" s="126" customFormat="1" ht="15">
      <c r="D132" s="128"/>
    </row>
    <row r="133" s="126" customFormat="1" ht="15">
      <c r="D133" s="128"/>
    </row>
    <row r="134" s="126" customFormat="1" ht="15">
      <c r="D134" s="128"/>
    </row>
    <row r="135" s="126" customFormat="1" ht="15">
      <c r="D135" s="128"/>
    </row>
    <row r="136" s="126" customFormat="1" ht="15">
      <c r="D136" s="128"/>
    </row>
    <row r="137" s="126" customFormat="1" ht="15">
      <c r="D137" s="128"/>
    </row>
    <row r="138" s="126" customFormat="1" ht="15">
      <c r="D138" s="128"/>
    </row>
    <row r="139" s="126" customFormat="1" ht="15">
      <c r="D139" s="128"/>
    </row>
    <row r="140" s="126" customFormat="1" ht="15">
      <c r="D140" s="128"/>
    </row>
    <row r="141" s="126" customFormat="1" ht="15">
      <c r="D141" s="128"/>
    </row>
    <row r="142" s="126" customFormat="1" ht="15">
      <c r="D142" s="128"/>
    </row>
    <row r="143" s="126" customFormat="1" ht="15">
      <c r="D143" s="128"/>
    </row>
    <row r="144" s="126" customFormat="1" ht="15">
      <c r="D144" s="128"/>
    </row>
    <row r="145" s="126" customFormat="1" ht="15">
      <c r="D145" s="128"/>
    </row>
    <row r="146" s="126" customFormat="1" ht="15">
      <c r="D146" s="128"/>
    </row>
    <row r="147" s="126" customFormat="1" ht="15">
      <c r="D147" s="128"/>
    </row>
    <row r="148" s="126" customFormat="1" ht="15">
      <c r="D148" s="128"/>
    </row>
    <row r="149" s="126" customFormat="1" ht="15">
      <c r="D149" s="128"/>
    </row>
    <row r="150" s="126" customFormat="1" ht="15">
      <c r="D150" s="128"/>
    </row>
    <row r="151" s="126" customFormat="1" ht="15">
      <c r="D151" s="128"/>
    </row>
    <row r="152" s="126" customFormat="1" ht="15">
      <c r="D152" s="128"/>
    </row>
    <row r="153" s="126" customFormat="1" ht="15">
      <c r="D153" s="128"/>
    </row>
    <row r="154" s="126" customFormat="1" ht="15">
      <c r="D154" s="128"/>
    </row>
    <row r="155" s="126" customFormat="1" ht="15">
      <c r="D155" s="128"/>
    </row>
    <row r="156" s="126" customFormat="1" ht="15">
      <c r="D156" s="128"/>
    </row>
    <row r="157" s="126" customFormat="1" ht="15">
      <c r="D157" s="128"/>
    </row>
    <row r="158" s="126" customFormat="1" ht="15">
      <c r="D158" s="128"/>
    </row>
    <row r="159" s="126" customFormat="1" ht="15">
      <c r="D159" s="128"/>
    </row>
    <row r="160" s="126" customFormat="1" ht="15">
      <c r="D160" s="128"/>
    </row>
    <row r="161" s="126" customFormat="1" ht="15">
      <c r="D161" s="128"/>
    </row>
    <row r="162" s="126" customFormat="1" ht="15">
      <c r="D162" s="128"/>
    </row>
    <row r="163" s="126" customFormat="1" ht="15">
      <c r="D163" s="128"/>
    </row>
    <row r="164" s="126" customFormat="1" ht="15">
      <c r="D164" s="128"/>
    </row>
    <row r="165" s="126" customFormat="1" ht="15">
      <c r="D165" s="128"/>
    </row>
    <row r="166" s="126" customFormat="1" ht="15">
      <c r="D166" s="128"/>
    </row>
    <row r="167" s="126" customFormat="1" ht="15">
      <c r="D167" s="128"/>
    </row>
    <row r="168" s="126" customFormat="1" ht="15">
      <c r="D168" s="128"/>
    </row>
    <row r="169" s="126" customFormat="1" ht="15">
      <c r="D169" s="128"/>
    </row>
    <row r="170" s="126" customFormat="1" ht="15">
      <c r="D170" s="128"/>
    </row>
    <row r="171" s="126" customFormat="1" ht="15">
      <c r="D171" s="128"/>
    </row>
    <row r="172" s="126" customFormat="1" ht="15">
      <c r="D172" s="128"/>
    </row>
    <row r="173" s="126" customFormat="1" ht="15">
      <c r="D173" s="128"/>
    </row>
    <row r="174" s="126" customFormat="1" ht="15">
      <c r="D174" s="128"/>
    </row>
    <row r="175" s="126" customFormat="1" ht="15">
      <c r="D175" s="128"/>
    </row>
    <row r="176" s="126" customFormat="1" ht="15">
      <c r="D176" s="128"/>
    </row>
    <row r="177" s="126" customFormat="1" ht="15">
      <c r="D177" s="128"/>
    </row>
    <row r="178" s="126" customFormat="1" ht="15">
      <c r="D178" s="128"/>
    </row>
    <row r="179" s="126" customFormat="1" ht="15">
      <c r="D179" s="128"/>
    </row>
    <row r="180" s="126" customFormat="1" ht="15">
      <c r="D180" s="128"/>
    </row>
    <row r="181" s="126" customFormat="1" ht="15">
      <c r="D181" s="128"/>
    </row>
    <row r="182" s="126" customFormat="1" ht="15">
      <c r="D182" s="128"/>
    </row>
    <row r="183" s="126" customFormat="1" ht="15">
      <c r="D183" s="128"/>
    </row>
    <row r="184" s="126" customFormat="1" ht="15">
      <c r="D184" s="128"/>
    </row>
    <row r="185" s="126" customFormat="1" ht="15">
      <c r="D185" s="128"/>
    </row>
    <row r="186" s="126" customFormat="1" ht="15">
      <c r="D186" s="128"/>
    </row>
    <row r="187" s="126" customFormat="1" ht="15">
      <c r="D187" s="128"/>
    </row>
    <row r="188" s="126" customFormat="1" ht="15">
      <c r="D188" s="128"/>
    </row>
    <row r="189" s="126" customFormat="1" ht="15">
      <c r="D189" s="128"/>
    </row>
    <row r="190" s="126" customFormat="1" ht="15">
      <c r="D190" s="128"/>
    </row>
    <row r="191" s="126" customFormat="1" ht="15">
      <c r="D191" s="128"/>
    </row>
    <row r="192" s="126" customFormat="1" ht="15">
      <c r="D192" s="128"/>
    </row>
    <row r="193" s="126" customFormat="1" ht="15">
      <c r="D193" s="128"/>
    </row>
    <row r="194" s="126" customFormat="1" ht="15">
      <c r="D194" s="128"/>
    </row>
    <row r="195" s="126" customFormat="1" ht="15">
      <c r="D195" s="128"/>
    </row>
    <row r="196" s="126" customFormat="1" ht="15">
      <c r="D196" s="128"/>
    </row>
    <row r="197" s="126" customFormat="1" ht="15">
      <c r="D197" s="128"/>
    </row>
    <row r="198" s="126" customFormat="1" ht="15">
      <c r="D198" s="128"/>
    </row>
    <row r="199" s="126" customFormat="1" ht="15">
      <c r="D199" s="128"/>
    </row>
    <row r="200" s="126" customFormat="1" ht="15">
      <c r="D200" s="128"/>
    </row>
    <row r="201" s="126" customFormat="1" ht="15">
      <c r="D201" s="128"/>
    </row>
    <row r="202" s="126" customFormat="1" ht="15">
      <c r="D202" s="128"/>
    </row>
    <row r="203" s="126" customFormat="1" ht="15">
      <c r="D203" s="128"/>
    </row>
    <row r="204" s="126" customFormat="1" ht="15">
      <c r="D204" s="128"/>
    </row>
    <row r="205" s="126" customFormat="1" ht="15">
      <c r="D205" s="128"/>
    </row>
    <row r="206" s="126" customFormat="1" ht="15">
      <c r="D206" s="128"/>
    </row>
    <row r="207" s="126" customFormat="1" ht="15">
      <c r="D207" s="128"/>
    </row>
    <row r="208" s="126" customFormat="1" ht="15">
      <c r="D208" s="128"/>
    </row>
    <row r="209" s="126" customFormat="1" ht="15">
      <c r="D209" s="128"/>
    </row>
    <row r="210" s="126" customFormat="1" ht="15">
      <c r="D210" s="128"/>
    </row>
    <row r="211" s="126" customFormat="1" ht="15">
      <c r="D211" s="128"/>
    </row>
    <row r="212" s="126" customFormat="1" ht="15">
      <c r="D212" s="128"/>
    </row>
    <row r="213" s="126" customFormat="1" ht="15">
      <c r="D213" s="128"/>
    </row>
    <row r="214" s="126" customFormat="1" ht="15">
      <c r="D214" s="128"/>
    </row>
    <row r="215" s="126" customFormat="1" ht="15">
      <c r="D215" s="128"/>
    </row>
    <row r="216" s="126" customFormat="1" ht="15">
      <c r="D216" s="128"/>
    </row>
    <row r="217" s="126" customFormat="1" ht="15">
      <c r="D217" s="128"/>
    </row>
    <row r="218" s="126" customFormat="1" ht="15">
      <c r="D218" s="128"/>
    </row>
    <row r="219" s="126" customFormat="1" ht="15">
      <c r="D219" s="128"/>
    </row>
    <row r="220" s="126" customFormat="1" ht="15">
      <c r="D220" s="128"/>
    </row>
  </sheetData>
  <sheetProtection/>
  <mergeCells count="8">
    <mergeCell ref="A1:D1"/>
    <mergeCell ref="A2:D2"/>
    <mergeCell ref="A3:D3"/>
    <mergeCell ref="A10:D10"/>
    <mergeCell ref="A5:D5"/>
    <mergeCell ref="A6:D6"/>
    <mergeCell ref="A7:D7"/>
    <mergeCell ref="A8:D8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G105"/>
  <sheetViews>
    <sheetView view="pageBreakPreview" zoomScaleSheetLayoutView="100" zoomScalePageLayoutView="0" workbookViewId="0" topLeftCell="A1">
      <selection activeCell="A3" sqref="A3:G3"/>
    </sheetView>
  </sheetViews>
  <sheetFormatPr defaultColWidth="9.140625" defaultRowHeight="15"/>
  <cols>
    <col min="1" max="1" width="53.8515625" style="0" customWidth="1"/>
    <col min="2" max="2" width="7.00390625" style="0" customWidth="1"/>
    <col min="3" max="4" width="10.57421875" style="0" customWidth="1"/>
    <col min="5" max="5" width="14.00390625" style="0" customWidth="1"/>
    <col min="6" max="6" width="10.57421875" style="0" customWidth="1"/>
    <col min="7" max="7" width="10.57421875" style="30" customWidth="1"/>
    <col min="8" max="8" width="0.42578125" style="0" customWidth="1"/>
  </cols>
  <sheetData>
    <row r="1" spans="1:7" s="190" customFormat="1" ht="15.75" customHeight="1">
      <c r="A1" s="225" t="s">
        <v>217</v>
      </c>
      <c r="B1" s="225"/>
      <c r="C1" s="225"/>
      <c r="D1" s="225"/>
      <c r="E1" s="225"/>
      <c r="F1" s="225"/>
      <c r="G1" s="225"/>
    </row>
    <row r="2" spans="1:7" s="190" customFormat="1" ht="15" customHeight="1">
      <c r="A2" s="225" t="s">
        <v>214</v>
      </c>
      <c r="B2" s="225"/>
      <c r="C2" s="225"/>
      <c r="D2" s="225"/>
      <c r="E2" s="225"/>
      <c r="F2" s="225"/>
      <c r="G2" s="225"/>
    </row>
    <row r="3" spans="1:7" s="190" customFormat="1" ht="15" customHeight="1">
      <c r="A3" s="225" t="s">
        <v>250</v>
      </c>
      <c r="B3" s="225"/>
      <c r="C3" s="225"/>
      <c r="D3" s="225"/>
      <c r="E3" s="225"/>
      <c r="F3" s="225"/>
      <c r="G3" s="225"/>
    </row>
    <row r="4" ht="15" customHeight="1"/>
    <row r="5" spans="1:7" ht="15">
      <c r="A5" s="228" t="s">
        <v>149</v>
      </c>
      <c r="B5" s="228"/>
      <c r="C5" s="228"/>
      <c r="D5" s="228"/>
      <c r="E5" s="228"/>
      <c r="F5" s="228"/>
      <c r="G5" s="228"/>
    </row>
    <row r="6" spans="1:7" ht="15">
      <c r="A6" s="228" t="s">
        <v>1</v>
      </c>
      <c r="B6" s="228"/>
      <c r="C6" s="228"/>
      <c r="D6" s="228"/>
      <c r="E6" s="228"/>
      <c r="F6" s="228"/>
      <c r="G6" s="228"/>
    </row>
    <row r="7" spans="1:7" ht="15">
      <c r="A7" s="228" t="s">
        <v>223</v>
      </c>
      <c r="B7" s="228"/>
      <c r="C7" s="228"/>
      <c r="D7" s="228"/>
      <c r="E7" s="228"/>
      <c r="F7" s="228"/>
      <c r="G7" s="228"/>
    </row>
    <row r="8" spans="1:7" ht="15">
      <c r="A8" s="228" t="s">
        <v>227</v>
      </c>
      <c r="B8" s="228"/>
      <c r="C8" s="228"/>
      <c r="D8" s="228"/>
      <c r="E8" s="228"/>
      <c r="F8" s="228"/>
      <c r="G8" s="228"/>
    </row>
    <row r="9" spans="1:7" ht="59.25" customHeight="1">
      <c r="A9" s="231" t="s">
        <v>233</v>
      </c>
      <c r="B9" s="231"/>
      <c r="C9" s="231"/>
      <c r="D9" s="231"/>
      <c r="E9" s="231"/>
      <c r="F9" s="231"/>
      <c r="G9" s="231"/>
    </row>
    <row r="11" spans="1:7" s="18" customFormat="1" ht="75">
      <c r="A11" s="45" t="s">
        <v>29</v>
      </c>
      <c r="B11" s="17" t="s">
        <v>100</v>
      </c>
      <c r="C11" s="16" t="s">
        <v>30</v>
      </c>
      <c r="D11" s="16" t="s">
        <v>31</v>
      </c>
      <c r="E11" s="17" t="s">
        <v>32</v>
      </c>
      <c r="F11" s="17" t="s">
        <v>81</v>
      </c>
      <c r="G11" s="32" t="s">
        <v>12</v>
      </c>
    </row>
    <row r="12" spans="1:7" ht="36.75" customHeight="1">
      <c r="A12" s="129" t="s">
        <v>201</v>
      </c>
      <c r="B12" s="173" t="s">
        <v>4</v>
      </c>
      <c r="C12" s="174"/>
      <c r="D12" s="175"/>
      <c r="E12" s="175"/>
      <c r="F12" s="175"/>
      <c r="G12" s="176"/>
    </row>
    <row r="13" spans="1:7" ht="16.5" customHeight="1">
      <c r="A13" s="115" t="s">
        <v>161</v>
      </c>
      <c r="B13" s="173" t="s">
        <v>4</v>
      </c>
      <c r="C13" s="116" t="s">
        <v>17</v>
      </c>
      <c r="D13" s="116"/>
      <c r="E13" s="116"/>
      <c r="F13" s="116"/>
      <c r="G13" s="117">
        <f>G14+G18+G24+G28</f>
        <v>3840</v>
      </c>
    </row>
    <row r="14" spans="1:7" ht="45">
      <c r="A14" s="119" t="s">
        <v>154</v>
      </c>
      <c r="B14" s="173" t="s">
        <v>4</v>
      </c>
      <c r="C14" s="120" t="s">
        <v>17</v>
      </c>
      <c r="D14" s="120" t="s">
        <v>18</v>
      </c>
      <c r="E14" s="120"/>
      <c r="F14" s="120"/>
      <c r="G14" s="121">
        <f>G15</f>
        <v>649.1</v>
      </c>
    </row>
    <row r="15" spans="1:7" ht="34.5" customHeight="1">
      <c r="A15" s="201" t="s">
        <v>162</v>
      </c>
      <c r="B15" s="173" t="s">
        <v>4</v>
      </c>
      <c r="C15" s="124" t="s">
        <v>17</v>
      </c>
      <c r="D15" s="124" t="s">
        <v>18</v>
      </c>
      <c r="E15" s="123" t="s">
        <v>163</v>
      </c>
      <c r="F15" s="124"/>
      <c r="G15" s="125">
        <f>G16</f>
        <v>649.1</v>
      </c>
    </row>
    <row r="16" spans="1:7" ht="15">
      <c r="A16" s="127" t="s">
        <v>164</v>
      </c>
      <c r="B16" s="173" t="s">
        <v>4</v>
      </c>
      <c r="C16" s="124" t="s">
        <v>17</v>
      </c>
      <c r="D16" s="124" t="s">
        <v>18</v>
      </c>
      <c r="E16" s="123" t="s">
        <v>68</v>
      </c>
      <c r="F16" s="124"/>
      <c r="G16" s="125">
        <f>G17</f>
        <v>649.1</v>
      </c>
    </row>
    <row r="17" spans="1:7" ht="74.25" customHeight="1">
      <c r="A17" s="127" t="s">
        <v>165</v>
      </c>
      <c r="B17" s="173" t="s">
        <v>4</v>
      </c>
      <c r="C17" s="124" t="s">
        <v>17</v>
      </c>
      <c r="D17" s="124" t="s">
        <v>18</v>
      </c>
      <c r="E17" s="123" t="s">
        <v>68</v>
      </c>
      <c r="F17" s="124" t="s">
        <v>3</v>
      </c>
      <c r="G17" s="125">
        <v>649.1</v>
      </c>
    </row>
    <row r="18" spans="1:7" ht="60">
      <c r="A18" s="129" t="s">
        <v>166</v>
      </c>
      <c r="B18" s="173" t="s">
        <v>4</v>
      </c>
      <c r="C18" s="120" t="s">
        <v>17</v>
      </c>
      <c r="D18" s="120" t="s">
        <v>21</v>
      </c>
      <c r="E18" s="120"/>
      <c r="F18" s="120"/>
      <c r="G18" s="121">
        <f>G19</f>
        <v>2645.5</v>
      </c>
    </row>
    <row r="19" spans="1:7" s="6" customFormat="1" ht="15">
      <c r="A19" s="130" t="s">
        <v>167</v>
      </c>
      <c r="B19" s="173" t="s">
        <v>4</v>
      </c>
      <c r="C19" s="124" t="s">
        <v>17</v>
      </c>
      <c r="D19" s="124" t="s">
        <v>21</v>
      </c>
      <c r="E19" s="123" t="s">
        <v>168</v>
      </c>
      <c r="F19" s="124"/>
      <c r="G19" s="125">
        <f>G20</f>
        <v>2645.5</v>
      </c>
    </row>
    <row r="20" spans="1:7" ht="30">
      <c r="A20" s="130" t="s">
        <v>169</v>
      </c>
      <c r="B20" s="173" t="s">
        <v>4</v>
      </c>
      <c r="C20" s="124" t="s">
        <v>17</v>
      </c>
      <c r="D20" s="124" t="s">
        <v>21</v>
      </c>
      <c r="E20" s="123" t="s">
        <v>69</v>
      </c>
      <c r="F20" s="124"/>
      <c r="G20" s="125">
        <f>G21+G22+G23</f>
        <v>2645.5</v>
      </c>
    </row>
    <row r="21" spans="1:7" ht="78" customHeight="1">
      <c r="A21" s="127" t="s">
        <v>165</v>
      </c>
      <c r="B21" s="173" t="s">
        <v>4</v>
      </c>
      <c r="C21" s="124" t="s">
        <v>17</v>
      </c>
      <c r="D21" s="124" t="s">
        <v>21</v>
      </c>
      <c r="E21" s="123" t="s">
        <v>69</v>
      </c>
      <c r="F21" s="124" t="s">
        <v>3</v>
      </c>
      <c r="G21" s="125">
        <v>2235.5</v>
      </c>
    </row>
    <row r="22" spans="1:7" s="6" customFormat="1" ht="30">
      <c r="A22" s="131" t="s">
        <v>170</v>
      </c>
      <c r="B22" s="173" t="s">
        <v>4</v>
      </c>
      <c r="C22" s="124" t="s">
        <v>17</v>
      </c>
      <c r="D22" s="124" t="s">
        <v>21</v>
      </c>
      <c r="E22" s="123" t="s">
        <v>69</v>
      </c>
      <c r="F22" s="124" t="s">
        <v>82</v>
      </c>
      <c r="G22" s="125">
        <v>378</v>
      </c>
    </row>
    <row r="23" spans="1:7" ht="15">
      <c r="A23" s="127" t="s">
        <v>171</v>
      </c>
      <c r="B23" s="173" t="s">
        <v>4</v>
      </c>
      <c r="C23" s="124" t="s">
        <v>17</v>
      </c>
      <c r="D23" s="124" t="s">
        <v>21</v>
      </c>
      <c r="E23" s="123" t="s">
        <v>69</v>
      </c>
      <c r="F23" s="124" t="s">
        <v>83</v>
      </c>
      <c r="G23" s="125">
        <v>32</v>
      </c>
    </row>
    <row r="24" spans="1:7" ht="14.25" customHeight="1">
      <c r="A24" s="132" t="s">
        <v>20</v>
      </c>
      <c r="B24" s="173" t="s">
        <v>4</v>
      </c>
      <c r="C24" s="120" t="s">
        <v>17</v>
      </c>
      <c r="D24" s="120" t="s">
        <v>58</v>
      </c>
      <c r="E24" s="120"/>
      <c r="F24" s="120"/>
      <c r="G24" s="121">
        <f>G25</f>
        <v>50</v>
      </c>
    </row>
    <row r="25" spans="1:7" s="6" customFormat="1" ht="40.5" customHeight="1">
      <c r="A25" s="130" t="s">
        <v>202</v>
      </c>
      <c r="B25" s="173" t="s">
        <v>4</v>
      </c>
      <c r="C25" s="124" t="s">
        <v>17</v>
      </c>
      <c r="D25" s="124" t="s">
        <v>58</v>
      </c>
      <c r="E25" s="123" t="s">
        <v>172</v>
      </c>
      <c r="F25" s="124"/>
      <c r="G25" s="125">
        <f>G26</f>
        <v>50</v>
      </c>
    </row>
    <row r="26" spans="1:7" s="6" customFormat="1" ht="30">
      <c r="A26" s="130" t="s">
        <v>207</v>
      </c>
      <c r="B26" s="173" t="s">
        <v>4</v>
      </c>
      <c r="C26" s="124" t="s">
        <v>17</v>
      </c>
      <c r="D26" s="124" t="s">
        <v>58</v>
      </c>
      <c r="E26" s="123" t="s">
        <v>84</v>
      </c>
      <c r="F26" s="124"/>
      <c r="G26" s="125">
        <f>G27</f>
        <v>50</v>
      </c>
    </row>
    <row r="27" spans="1:7" s="6" customFormat="1" ht="15">
      <c r="A27" s="127" t="s">
        <v>171</v>
      </c>
      <c r="B27" s="173" t="s">
        <v>4</v>
      </c>
      <c r="C27" s="124" t="s">
        <v>17</v>
      </c>
      <c r="D27" s="124" t="s">
        <v>58</v>
      </c>
      <c r="E27" s="123" t="s">
        <v>84</v>
      </c>
      <c r="F27" s="124" t="s">
        <v>83</v>
      </c>
      <c r="G27" s="125">
        <v>50</v>
      </c>
    </row>
    <row r="28" spans="1:7" s="6" customFormat="1" ht="15">
      <c r="A28" s="129" t="s">
        <v>173</v>
      </c>
      <c r="B28" s="173" t="s">
        <v>4</v>
      </c>
      <c r="C28" s="120" t="s">
        <v>17</v>
      </c>
      <c r="D28" s="120" t="s">
        <v>59</v>
      </c>
      <c r="E28" s="120"/>
      <c r="F28" s="120"/>
      <c r="G28" s="121">
        <f>G29+G32</f>
        <v>495.40000000000003</v>
      </c>
    </row>
    <row r="29" spans="1:7" s="41" customFormat="1" ht="60">
      <c r="A29" s="209" t="s">
        <v>174</v>
      </c>
      <c r="B29" s="173" t="s">
        <v>4</v>
      </c>
      <c r="C29" s="124" t="s">
        <v>17</v>
      </c>
      <c r="D29" s="124" t="s">
        <v>59</v>
      </c>
      <c r="E29" s="123" t="s">
        <v>198</v>
      </c>
      <c r="F29" s="134"/>
      <c r="G29" s="135">
        <f>G30</f>
        <v>38.8</v>
      </c>
    </row>
    <row r="30" spans="1:7" s="41" customFormat="1" ht="45">
      <c r="A30" s="209" t="s">
        <v>175</v>
      </c>
      <c r="B30" s="173" t="s">
        <v>4</v>
      </c>
      <c r="C30" s="124" t="s">
        <v>17</v>
      </c>
      <c r="D30" s="124" t="s">
        <v>59</v>
      </c>
      <c r="E30" s="123" t="s">
        <v>71</v>
      </c>
      <c r="F30" s="136"/>
      <c r="G30" s="137">
        <f>G31</f>
        <v>38.8</v>
      </c>
    </row>
    <row r="31" spans="1:7" s="41" customFormat="1" ht="30">
      <c r="A31" s="131" t="s">
        <v>170</v>
      </c>
      <c r="B31" s="173" t="s">
        <v>4</v>
      </c>
      <c r="C31" s="124" t="s">
        <v>17</v>
      </c>
      <c r="D31" s="124" t="s">
        <v>59</v>
      </c>
      <c r="E31" s="123" t="s">
        <v>71</v>
      </c>
      <c r="F31" s="124" t="s">
        <v>82</v>
      </c>
      <c r="G31" s="137">
        <v>38.8</v>
      </c>
    </row>
    <row r="32" spans="1:7" s="6" customFormat="1" ht="15">
      <c r="A32" s="222" t="s">
        <v>176</v>
      </c>
      <c r="B32" s="173" t="s">
        <v>4</v>
      </c>
      <c r="C32" s="124" t="s">
        <v>17</v>
      </c>
      <c r="D32" s="124" t="s">
        <v>59</v>
      </c>
      <c r="E32" s="123" t="s">
        <v>177</v>
      </c>
      <c r="F32" s="124"/>
      <c r="G32" s="125">
        <f>G33</f>
        <v>456.6</v>
      </c>
    </row>
    <row r="33" spans="1:7" ht="16.5" customHeight="1">
      <c r="A33" s="222" t="s">
        <v>178</v>
      </c>
      <c r="B33" s="173" t="s">
        <v>4</v>
      </c>
      <c r="C33" s="124" t="s">
        <v>17</v>
      </c>
      <c r="D33" s="124" t="s">
        <v>59</v>
      </c>
      <c r="E33" s="123" t="s">
        <v>70</v>
      </c>
      <c r="F33" s="124"/>
      <c r="G33" s="125">
        <f>G34+G35</f>
        <v>456.6</v>
      </c>
    </row>
    <row r="34" spans="1:7" s="6" customFormat="1" ht="30.75" customHeight="1">
      <c r="A34" s="131" t="s">
        <v>170</v>
      </c>
      <c r="B34" s="173" t="s">
        <v>4</v>
      </c>
      <c r="C34" s="124" t="s">
        <v>17</v>
      </c>
      <c r="D34" s="124" t="s">
        <v>59</v>
      </c>
      <c r="E34" s="123" t="s">
        <v>70</v>
      </c>
      <c r="F34" s="124" t="s">
        <v>82</v>
      </c>
      <c r="G34" s="125">
        <v>456.6</v>
      </c>
    </row>
    <row r="35" spans="1:7" s="6" customFormat="1" ht="17.25" customHeight="1">
      <c r="A35" s="127" t="s">
        <v>171</v>
      </c>
      <c r="B35" s="173" t="s">
        <v>4</v>
      </c>
      <c r="C35" s="124" t="s">
        <v>17</v>
      </c>
      <c r="D35" s="124" t="s">
        <v>59</v>
      </c>
      <c r="E35" s="123" t="s">
        <v>70</v>
      </c>
      <c r="F35" s="177" t="s">
        <v>83</v>
      </c>
      <c r="G35" s="138">
        <v>0</v>
      </c>
    </row>
    <row r="36" spans="1:7" ht="15.75">
      <c r="A36" s="115" t="s">
        <v>179</v>
      </c>
      <c r="B36" s="173" t="s">
        <v>4</v>
      </c>
      <c r="C36" s="178" t="s">
        <v>18</v>
      </c>
      <c r="D36" s="139"/>
      <c r="E36" s="139"/>
      <c r="F36" s="139"/>
      <c r="G36" s="140">
        <f>G37</f>
        <v>162.7</v>
      </c>
    </row>
    <row r="37" spans="1:7" ht="15">
      <c r="A37" s="141" t="s">
        <v>23</v>
      </c>
      <c r="B37" s="173" t="s">
        <v>4</v>
      </c>
      <c r="C37" s="179" t="s">
        <v>18</v>
      </c>
      <c r="D37" s="142" t="s">
        <v>24</v>
      </c>
      <c r="E37" s="142"/>
      <c r="F37" s="143"/>
      <c r="G37" s="144">
        <f>G38</f>
        <v>162.7</v>
      </c>
    </row>
    <row r="38" spans="1:7" ht="30">
      <c r="A38" s="145" t="s">
        <v>180</v>
      </c>
      <c r="B38" s="173" t="s">
        <v>4</v>
      </c>
      <c r="C38" s="180" t="s">
        <v>18</v>
      </c>
      <c r="D38" s="124" t="s">
        <v>24</v>
      </c>
      <c r="E38" s="123" t="s">
        <v>199</v>
      </c>
      <c r="F38" s="146"/>
      <c r="G38" s="137">
        <f>G39</f>
        <v>162.7</v>
      </c>
    </row>
    <row r="39" spans="1:7" ht="30">
      <c r="A39" s="147" t="s">
        <v>33</v>
      </c>
      <c r="B39" s="173" t="s">
        <v>4</v>
      </c>
      <c r="C39" s="180" t="s">
        <v>18</v>
      </c>
      <c r="D39" s="124" t="s">
        <v>24</v>
      </c>
      <c r="E39" s="123" t="s">
        <v>72</v>
      </c>
      <c r="F39" s="134"/>
      <c r="G39" s="135">
        <f>G40+G41</f>
        <v>162.7</v>
      </c>
    </row>
    <row r="40" spans="1:7" ht="75.75" customHeight="1">
      <c r="A40" s="127" t="s">
        <v>165</v>
      </c>
      <c r="B40" s="173" t="s">
        <v>4</v>
      </c>
      <c r="C40" s="180" t="s">
        <v>18</v>
      </c>
      <c r="D40" s="124" t="s">
        <v>24</v>
      </c>
      <c r="E40" s="123" t="s">
        <v>72</v>
      </c>
      <c r="F40" s="134" t="s">
        <v>3</v>
      </c>
      <c r="G40" s="125">
        <v>154.7</v>
      </c>
    </row>
    <row r="41" spans="1:7" ht="30">
      <c r="A41" s="131" t="s">
        <v>170</v>
      </c>
      <c r="B41" s="173" t="s">
        <v>4</v>
      </c>
      <c r="C41" s="180" t="s">
        <v>18</v>
      </c>
      <c r="D41" s="124" t="s">
        <v>24</v>
      </c>
      <c r="E41" s="123" t="s">
        <v>72</v>
      </c>
      <c r="F41" s="134" t="s">
        <v>82</v>
      </c>
      <c r="G41" s="135">
        <v>8</v>
      </c>
    </row>
    <row r="42" spans="1:7" ht="31.5">
      <c r="A42" s="148" t="s">
        <v>155</v>
      </c>
      <c r="B42" s="173" t="s">
        <v>4</v>
      </c>
      <c r="C42" s="181" t="s">
        <v>24</v>
      </c>
      <c r="D42" s="116"/>
      <c r="E42" s="116"/>
      <c r="F42" s="116"/>
      <c r="G42" s="117">
        <f>G43+G47</f>
        <v>13.8</v>
      </c>
    </row>
    <row r="43" spans="1:7" ht="45">
      <c r="A43" s="119" t="s">
        <v>181</v>
      </c>
      <c r="B43" s="173" t="s">
        <v>4</v>
      </c>
      <c r="C43" s="120" t="s">
        <v>24</v>
      </c>
      <c r="D43" s="120" t="s">
        <v>60</v>
      </c>
      <c r="E43" s="120"/>
      <c r="F43" s="120"/>
      <c r="G43" s="121">
        <f>G44</f>
        <v>5</v>
      </c>
    </row>
    <row r="44" spans="1:7" ht="15">
      <c r="A44" s="201" t="s">
        <v>182</v>
      </c>
      <c r="B44" s="173" t="s">
        <v>4</v>
      </c>
      <c r="C44" s="124" t="s">
        <v>24</v>
      </c>
      <c r="D44" s="124" t="s">
        <v>60</v>
      </c>
      <c r="E44" s="149" t="s">
        <v>183</v>
      </c>
      <c r="F44" s="124"/>
      <c r="G44" s="125">
        <f>G45</f>
        <v>5</v>
      </c>
    </row>
    <row r="45" spans="1:7" ht="45">
      <c r="A45" s="201" t="s">
        <v>184</v>
      </c>
      <c r="B45" s="173" t="s">
        <v>4</v>
      </c>
      <c r="C45" s="124" t="s">
        <v>24</v>
      </c>
      <c r="D45" s="124" t="s">
        <v>60</v>
      </c>
      <c r="E45" s="149" t="s">
        <v>73</v>
      </c>
      <c r="F45" s="124"/>
      <c r="G45" s="125">
        <f>G46</f>
        <v>5</v>
      </c>
    </row>
    <row r="46" spans="1:7" ht="30">
      <c r="A46" s="131" t="s">
        <v>170</v>
      </c>
      <c r="B46" s="173" t="s">
        <v>4</v>
      </c>
      <c r="C46" s="124" t="s">
        <v>24</v>
      </c>
      <c r="D46" s="124" t="s">
        <v>60</v>
      </c>
      <c r="E46" s="149" t="s">
        <v>73</v>
      </c>
      <c r="F46" s="124" t="s">
        <v>82</v>
      </c>
      <c r="G46" s="125">
        <v>5</v>
      </c>
    </row>
    <row r="47" spans="1:7" ht="30">
      <c r="A47" s="151" t="s">
        <v>67</v>
      </c>
      <c r="B47" s="173" t="s">
        <v>4</v>
      </c>
      <c r="C47" s="182" t="s">
        <v>24</v>
      </c>
      <c r="D47" s="120" t="s">
        <v>63</v>
      </c>
      <c r="E47" s="120"/>
      <c r="F47" s="120"/>
      <c r="G47" s="121">
        <f>G48</f>
        <v>8.8</v>
      </c>
    </row>
    <row r="48" spans="1:7" ht="15">
      <c r="A48" s="150" t="s">
        <v>185</v>
      </c>
      <c r="B48" s="173" t="s">
        <v>4</v>
      </c>
      <c r="C48" s="180" t="s">
        <v>24</v>
      </c>
      <c r="D48" s="124" t="s">
        <v>63</v>
      </c>
      <c r="E48" s="149" t="s">
        <v>186</v>
      </c>
      <c r="F48" s="124"/>
      <c r="G48" s="125">
        <f>G49+G52+G50</f>
        <v>8.8</v>
      </c>
    </row>
    <row r="49" spans="1:7" ht="48" customHeight="1">
      <c r="A49" s="150" t="s">
        <v>204</v>
      </c>
      <c r="B49" s="173" t="s">
        <v>4</v>
      </c>
      <c r="C49" s="180" t="s">
        <v>24</v>
      </c>
      <c r="D49" s="124" t="s">
        <v>63</v>
      </c>
      <c r="E49" s="149" t="s">
        <v>74</v>
      </c>
      <c r="F49" s="124"/>
      <c r="G49" s="125">
        <v>3</v>
      </c>
    </row>
    <row r="50" spans="1:7" ht="75">
      <c r="A50" s="131" t="s">
        <v>206</v>
      </c>
      <c r="B50" s="173" t="s">
        <v>4</v>
      </c>
      <c r="C50" s="180" t="s">
        <v>24</v>
      </c>
      <c r="D50" s="124" t="s">
        <v>63</v>
      </c>
      <c r="E50" s="149" t="s">
        <v>74</v>
      </c>
      <c r="F50" s="124"/>
      <c r="G50" s="125">
        <v>2</v>
      </c>
    </row>
    <row r="51" spans="1:7" ht="30">
      <c r="A51" s="131" t="s">
        <v>170</v>
      </c>
      <c r="B51" s="173" t="s">
        <v>4</v>
      </c>
      <c r="C51" s="180" t="s">
        <v>24</v>
      </c>
      <c r="D51" s="124" t="s">
        <v>63</v>
      </c>
      <c r="E51" s="149" t="s">
        <v>74</v>
      </c>
      <c r="F51" s="124" t="s">
        <v>82</v>
      </c>
      <c r="G51" s="125">
        <v>3</v>
      </c>
    </row>
    <row r="52" spans="1:7" ht="75">
      <c r="A52" s="150" t="s">
        <v>209</v>
      </c>
      <c r="B52" s="173" t="s">
        <v>4</v>
      </c>
      <c r="C52" s="180" t="s">
        <v>24</v>
      </c>
      <c r="D52" s="124" t="s">
        <v>63</v>
      </c>
      <c r="E52" s="149" t="s">
        <v>187</v>
      </c>
      <c r="F52" s="124"/>
      <c r="G52" s="125">
        <f>G53</f>
        <v>3.8</v>
      </c>
    </row>
    <row r="53" spans="1:7" ht="30">
      <c r="A53" s="131" t="s">
        <v>170</v>
      </c>
      <c r="B53" s="173" t="s">
        <v>4</v>
      </c>
      <c r="C53" s="180" t="s">
        <v>24</v>
      </c>
      <c r="D53" s="124" t="s">
        <v>63</v>
      </c>
      <c r="E53" s="149" t="s">
        <v>187</v>
      </c>
      <c r="F53" s="124" t="s">
        <v>82</v>
      </c>
      <c r="G53" s="125">
        <v>3.8</v>
      </c>
    </row>
    <row r="54" spans="1:7" ht="15.75">
      <c r="A54" s="115" t="s">
        <v>156</v>
      </c>
      <c r="B54" s="173" t="s">
        <v>4</v>
      </c>
      <c r="C54" s="178" t="s">
        <v>21</v>
      </c>
      <c r="D54" s="139"/>
      <c r="E54" s="139"/>
      <c r="F54" s="139"/>
      <c r="G54" s="140">
        <f>SUM(G55)</f>
        <v>2472.6</v>
      </c>
    </row>
    <row r="55" spans="1:7" ht="15">
      <c r="A55" s="129" t="s">
        <v>62</v>
      </c>
      <c r="B55" s="173" t="s">
        <v>4</v>
      </c>
      <c r="C55" s="179" t="s">
        <v>21</v>
      </c>
      <c r="D55" s="142" t="s">
        <v>60</v>
      </c>
      <c r="E55" s="142"/>
      <c r="F55" s="143"/>
      <c r="G55" s="144">
        <f>G56</f>
        <v>2472.6</v>
      </c>
    </row>
    <row r="56" spans="1:7" ht="15">
      <c r="A56" s="153" t="s">
        <v>176</v>
      </c>
      <c r="B56" s="173" t="s">
        <v>4</v>
      </c>
      <c r="C56" s="183" t="s">
        <v>21</v>
      </c>
      <c r="D56" s="177" t="s">
        <v>60</v>
      </c>
      <c r="E56" s="123" t="s">
        <v>177</v>
      </c>
      <c r="F56" s="146"/>
      <c r="G56" s="137">
        <f>G57</f>
        <v>2472.6</v>
      </c>
    </row>
    <row r="57" spans="1:7" ht="30" customHeight="1">
      <c r="A57" s="127" t="s">
        <v>188</v>
      </c>
      <c r="B57" s="173" t="s">
        <v>4</v>
      </c>
      <c r="C57" s="180" t="s">
        <v>21</v>
      </c>
      <c r="D57" s="124" t="s">
        <v>60</v>
      </c>
      <c r="E57" s="123" t="s">
        <v>75</v>
      </c>
      <c r="F57" s="134"/>
      <c r="G57" s="135">
        <f>G58</f>
        <v>2472.6</v>
      </c>
    </row>
    <row r="58" spans="1:7" ht="30">
      <c r="A58" s="131" t="s">
        <v>170</v>
      </c>
      <c r="B58" s="173" t="s">
        <v>4</v>
      </c>
      <c r="C58" s="180" t="s">
        <v>21</v>
      </c>
      <c r="D58" s="124" t="s">
        <v>60</v>
      </c>
      <c r="E58" s="123" t="s">
        <v>75</v>
      </c>
      <c r="F58" s="134" t="s">
        <v>82</v>
      </c>
      <c r="G58" s="135">
        <v>2472.6</v>
      </c>
    </row>
    <row r="59" spans="1:7" ht="15.75">
      <c r="A59" s="155" t="s">
        <v>189</v>
      </c>
      <c r="B59" s="173" t="s">
        <v>4</v>
      </c>
      <c r="C59" s="116" t="s">
        <v>26</v>
      </c>
      <c r="D59" s="116"/>
      <c r="E59" s="116"/>
      <c r="F59" s="116"/>
      <c r="G59" s="117">
        <f>SUM(G60)</f>
        <v>274.5</v>
      </c>
    </row>
    <row r="60" spans="1:7" ht="15">
      <c r="A60" s="156" t="s">
        <v>27</v>
      </c>
      <c r="B60" s="173" t="s">
        <v>4</v>
      </c>
      <c r="C60" s="120" t="s">
        <v>26</v>
      </c>
      <c r="D60" s="120" t="s">
        <v>24</v>
      </c>
      <c r="E60" s="120"/>
      <c r="F60" s="120"/>
      <c r="G60" s="121">
        <f>SUM(G61+G63+G65)</f>
        <v>274.5</v>
      </c>
    </row>
    <row r="61" spans="1:7" ht="24.75" customHeight="1">
      <c r="A61" s="157" t="s">
        <v>190</v>
      </c>
      <c r="B61" s="173" t="s">
        <v>4</v>
      </c>
      <c r="C61" s="124" t="s">
        <v>26</v>
      </c>
      <c r="D61" s="124" t="s">
        <v>24</v>
      </c>
      <c r="E61" s="123" t="s">
        <v>76</v>
      </c>
      <c r="F61" s="124"/>
      <c r="G61" s="125">
        <f>G62</f>
        <v>50</v>
      </c>
    </row>
    <row r="62" spans="1:7" ht="30">
      <c r="A62" s="131" t="s">
        <v>170</v>
      </c>
      <c r="B62" s="173" t="s">
        <v>4</v>
      </c>
      <c r="C62" s="124" t="s">
        <v>26</v>
      </c>
      <c r="D62" s="124" t="s">
        <v>24</v>
      </c>
      <c r="E62" s="123" t="s">
        <v>76</v>
      </c>
      <c r="F62" s="124" t="s">
        <v>82</v>
      </c>
      <c r="G62" s="125">
        <v>50</v>
      </c>
    </row>
    <row r="63" spans="1:7" ht="15">
      <c r="A63" s="157" t="s">
        <v>191</v>
      </c>
      <c r="B63" s="173" t="s">
        <v>4</v>
      </c>
      <c r="C63" s="124" t="s">
        <v>26</v>
      </c>
      <c r="D63" s="124" t="s">
        <v>24</v>
      </c>
      <c r="E63" s="123" t="s">
        <v>77</v>
      </c>
      <c r="F63" s="124"/>
      <c r="G63" s="125">
        <f>G64</f>
        <v>10</v>
      </c>
    </row>
    <row r="64" spans="1:7" ht="30">
      <c r="A64" s="131" t="s">
        <v>170</v>
      </c>
      <c r="B64" s="173" t="s">
        <v>4</v>
      </c>
      <c r="C64" s="124" t="s">
        <v>26</v>
      </c>
      <c r="D64" s="124" t="s">
        <v>24</v>
      </c>
      <c r="E64" s="123" t="s">
        <v>77</v>
      </c>
      <c r="F64" s="124" t="s">
        <v>82</v>
      </c>
      <c r="G64" s="125">
        <v>10</v>
      </c>
    </row>
    <row r="65" spans="1:7" ht="15">
      <c r="A65" s="157" t="s">
        <v>192</v>
      </c>
      <c r="B65" s="173" t="s">
        <v>4</v>
      </c>
      <c r="C65" s="124" t="s">
        <v>26</v>
      </c>
      <c r="D65" s="124" t="s">
        <v>24</v>
      </c>
      <c r="E65" s="123" t="s">
        <v>78</v>
      </c>
      <c r="F65" s="124"/>
      <c r="G65" s="125">
        <v>214.5</v>
      </c>
    </row>
    <row r="66" spans="1:7" ht="30">
      <c r="A66" s="131" t="s">
        <v>170</v>
      </c>
      <c r="B66" s="173" t="s">
        <v>4</v>
      </c>
      <c r="C66" s="124" t="s">
        <v>26</v>
      </c>
      <c r="D66" s="124" t="s">
        <v>24</v>
      </c>
      <c r="E66" s="123" t="s">
        <v>78</v>
      </c>
      <c r="F66" s="124" t="s">
        <v>82</v>
      </c>
      <c r="G66" s="125">
        <v>214.5</v>
      </c>
    </row>
    <row r="67" spans="1:7" ht="15">
      <c r="A67" s="158" t="s">
        <v>157</v>
      </c>
      <c r="B67" s="173" t="s">
        <v>4</v>
      </c>
      <c r="C67" s="159" t="s">
        <v>57</v>
      </c>
      <c r="D67" s="159"/>
      <c r="E67" s="159"/>
      <c r="F67" s="159"/>
      <c r="G67" s="160">
        <f>G68</f>
        <v>483.5</v>
      </c>
    </row>
    <row r="68" spans="1:7" ht="30">
      <c r="A68" s="161" t="s">
        <v>158</v>
      </c>
      <c r="B68" s="173" t="s">
        <v>4</v>
      </c>
      <c r="C68" s="120" t="s">
        <v>57</v>
      </c>
      <c r="D68" s="120" t="s">
        <v>17</v>
      </c>
      <c r="E68" s="120"/>
      <c r="F68" s="120"/>
      <c r="G68" s="121">
        <f>G69</f>
        <v>483.5</v>
      </c>
    </row>
    <row r="69" spans="1:7" ht="15">
      <c r="A69" s="162" t="s">
        <v>208</v>
      </c>
      <c r="B69" s="173" t="s">
        <v>4</v>
      </c>
      <c r="C69" s="124" t="s">
        <v>57</v>
      </c>
      <c r="D69" s="124" t="s">
        <v>17</v>
      </c>
      <c r="E69" s="123" t="s">
        <v>70</v>
      </c>
      <c r="F69" s="124"/>
      <c r="G69" s="125">
        <f>G70</f>
        <v>483.5</v>
      </c>
    </row>
    <row r="70" spans="1:7" ht="30">
      <c r="A70" s="127" t="s">
        <v>193</v>
      </c>
      <c r="B70" s="173" t="s">
        <v>4</v>
      </c>
      <c r="C70" s="124" t="s">
        <v>57</v>
      </c>
      <c r="D70" s="124" t="s">
        <v>17</v>
      </c>
      <c r="E70" s="123" t="s">
        <v>70</v>
      </c>
      <c r="F70" s="124" t="s">
        <v>82</v>
      </c>
      <c r="G70" s="125">
        <v>483.5</v>
      </c>
    </row>
    <row r="71" spans="1:7" ht="15.75">
      <c r="A71" s="163" t="s">
        <v>160</v>
      </c>
      <c r="B71" s="173" t="s">
        <v>4</v>
      </c>
      <c r="C71" s="116" t="s">
        <v>66</v>
      </c>
      <c r="D71" s="116"/>
      <c r="E71" s="116"/>
      <c r="F71" s="116"/>
      <c r="G71" s="117">
        <f>SUM(G72+G76)</f>
        <v>200.4</v>
      </c>
    </row>
    <row r="72" spans="1:7" ht="15.75">
      <c r="A72" s="166" t="s">
        <v>64</v>
      </c>
      <c r="B72" s="173" t="s">
        <v>4</v>
      </c>
      <c r="C72" s="167"/>
      <c r="D72" s="167"/>
      <c r="E72" s="167"/>
      <c r="F72" s="167"/>
      <c r="G72" s="168">
        <f>SUM(G75)</f>
        <v>49</v>
      </c>
    </row>
    <row r="73" spans="1:7" ht="63">
      <c r="A73" s="172" t="s">
        <v>202</v>
      </c>
      <c r="B73" s="173" t="s">
        <v>4</v>
      </c>
      <c r="C73" s="164" t="s">
        <v>66</v>
      </c>
      <c r="D73" s="164" t="s">
        <v>17</v>
      </c>
      <c r="E73" s="114" t="s">
        <v>172</v>
      </c>
      <c r="F73" s="164"/>
      <c r="G73" s="125">
        <f>SUM(G75)</f>
        <v>49</v>
      </c>
    </row>
    <row r="74" spans="1:7" ht="47.25">
      <c r="A74" s="172" t="s">
        <v>203</v>
      </c>
      <c r="B74" s="173" t="s">
        <v>4</v>
      </c>
      <c r="C74" s="164" t="s">
        <v>66</v>
      </c>
      <c r="D74" s="164" t="s">
        <v>17</v>
      </c>
      <c r="E74" s="113" t="s">
        <v>244</v>
      </c>
      <c r="F74" s="164"/>
      <c r="G74" s="125">
        <f>SUM(G75)</f>
        <v>49</v>
      </c>
    </row>
    <row r="75" spans="1:7" ht="31.5">
      <c r="A75" s="166" t="s">
        <v>197</v>
      </c>
      <c r="B75" s="173" t="s">
        <v>4</v>
      </c>
      <c r="C75" s="164" t="s">
        <v>66</v>
      </c>
      <c r="D75" s="164" t="s">
        <v>17</v>
      </c>
      <c r="E75" s="113" t="s">
        <v>244</v>
      </c>
      <c r="F75" s="164" t="s">
        <v>85</v>
      </c>
      <c r="G75" s="125">
        <v>49</v>
      </c>
    </row>
    <row r="76" spans="1:7" ht="15">
      <c r="A76" s="129" t="s">
        <v>159</v>
      </c>
      <c r="B76" s="173" t="s">
        <v>4</v>
      </c>
      <c r="C76" s="152" t="s">
        <v>66</v>
      </c>
      <c r="D76" s="152" t="s">
        <v>24</v>
      </c>
      <c r="E76" s="152"/>
      <c r="F76" s="152"/>
      <c r="G76" s="121">
        <f>G77</f>
        <v>151.4</v>
      </c>
    </row>
    <row r="77" spans="1:7" ht="15">
      <c r="A77" s="127" t="s">
        <v>194</v>
      </c>
      <c r="B77" s="173" t="s">
        <v>4</v>
      </c>
      <c r="C77" s="164" t="s">
        <v>66</v>
      </c>
      <c r="D77" s="164" t="s">
        <v>24</v>
      </c>
      <c r="E77" s="164" t="s">
        <v>195</v>
      </c>
      <c r="F77" s="164"/>
      <c r="G77" s="125">
        <f>G78</f>
        <v>151.4</v>
      </c>
    </row>
    <row r="78" spans="1:7" ht="15">
      <c r="A78" s="127" t="s">
        <v>196</v>
      </c>
      <c r="B78" s="173" t="s">
        <v>4</v>
      </c>
      <c r="C78" s="164" t="s">
        <v>66</v>
      </c>
      <c r="D78" s="164" t="s">
        <v>24</v>
      </c>
      <c r="E78" s="154" t="s">
        <v>79</v>
      </c>
      <c r="F78" s="164"/>
      <c r="G78" s="125">
        <f>G79</f>
        <v>151.4</v>
      </c>
    </row>
    <row r="79" spans="1:7" ht="15">
      <c r="A79" s="165" t="s">
        <v>197</v>
      </c>
      <c r="B79" s="173" t="s">
        <v>4</v>
      </c>
      <c r="C79" s="164" t="s">
        <v>66</v>
      </c>
      <c r="D79" s="164" t="s">
        <v>24</v>
      </c>
      <c r="E79" s="154" t="s">
        <v>79</v>
      </c>
      <c r="F79" s="164" t="s">
        <v>85</v>
      </c>
      <c r="G79" s="125">
        <v>151.4</v>
      </c>
    </row>
    <row r="80" spans="1:7" ht="18.75">
      <c r="A80" s="184" t="s">
        <v>34</v>
      </c>
      <c r="B80" s="184"/>
      <c r="C80" s="185"/>
      <c r="D80" s="186"/>
      <c r="E80" s="186"/>
      <c r="F80" s="186"/>
      <c r="G80" s="187">
        <f>SUM(G13+G36+G42+G54+G59+G67+G71)</f>
        <v>7447.5</v>
      </c>
    </row>
    <row r="81" spans="1:7" ht="15">
      <c r="A81" s="188"/>
      <c r="B81" s="188"/>
      <c r="C81" s="188"/>
      <c r="D81" s="188"/>
      <c r="E81" s="188"/>
      <c r="F81" s="188"/>
      <c r="G81" s="189"/>
    </row>
    <row r="82" spans="1:7" ht="15">
      <c r="A82" s="188"/>
      <c r="B82" s="188"/>
      <c r="C82" s="188"/>
      <c r="D82" s="188"/>
      <c r="E82" s="188"/>
      <c r="F82" s="188"/>
      <c r="G82" s="189"/>
    </row>
    <row r="83" spans="1:7" ht="15">
      <c r="A83" s="188"/>
      <c r="B83" s="188"/>
      <c r="C83" s="188"/>
      <c r="D83" s="188"/>
      <c r="E83" s="188"/>
      <c r="F83" s="188"/>
      <c r="G83" s="189"/>
    </row>
    <row r="84" spans="1:7" ht="15">
      <c r="A84" s="188"/>
      <c r="B84" s="188"/>
      <c r="C84" s="188"/>
      <c r="D84" s="188"/>
      <c r="E84" s="188"/>
      <c r="F84" s="188"/>
      <c r="G84" s="189"/>
    </row>
    <row r="85" spans="1:7" ht="15">
      <c r="A85" s="188"/>
      <c r="B85" s="188"/>
      <c r="C85" s="188"/>
      <c r="D85" s="188"/>
      <c r="E85" s="188"/>
      <c r="F85" s="188"/>
      <c r="G85" s="189"/>
    </row>
    <row r="86" spans="1:7" ht="15">
      <c r="A86" s="188"/>
      <c r="B86" s="188"/>
      <c r="C86" s="188"/>
      <c r="D86" s="188"/>
      <c r="E86" s="188"/>
      <c r="F86" s="188"/>
      <c r="G86" s="189"/>
    </row>
    <row r="87" spans="1:7" ht="15">
      <c r="A87" s="188"/>
      <c r="B87" s="188"/>
      <c r="C87" s="188"/>
      <c r="D87" s="188"/>
      <c r="E87" s="188"/>
      <c r="F87" s="188"/>
      <c r="G87" s="189"/>
    </row>
    <row r="88" spans="1:7" ht="15">
      <c r="A88" s="188"/>
      <c r="B88" s="188"/>
      <c r="C88" s="188"/>
      <c r="D88" s="188"/>
      <c r="E88" s="188"/>
      <c r="F88" s="188"/>
      <c r="G88" s="189"/>
    </row>
    <row r="89" spans="1:7" ht="15">
      <c r="A89" s="188"/>
      <c r="B89" s="188"/>
      <c r="C89" s="188"/>
      <c r="D89" s="188"/>
      <c r="E89" s="188"/>
      <c r="F89" s="188"/>
      <c r="G89" s="189"/>
    </row>
    <row r="90" spans="1:7" ht="15">
      <c r="A90" s="188"/>
      <c r="B90" s="188"/>
      <c r="C90" s="188"/>
      <c r="D90" s="188"/>
      <c r="E90" s="188"/>
      <c r="F90" s="188"/>
      <c r="G90" s="189"/>
    </row>
    <row r="91" spans="1:7" ht="15">
      <c r="A91" s="188"/>
      <c r="B91" s="188"/>
      <c r="C91" s="188"/>
      <c r="D91" s="188"/>
      <c r="E91" s="188"/>
      <c r="F91" s="188"/>
      <c r="G91" s="189"/>
    </row>
    <row r="92" spans="1:7" ht="15">
      <c r="A92" s="188"/>
      <c r="B92" s="188"/>
      <c r="C92" s="188"/>
      <c r="D92" s="188"/>
      <c r="E92" s="188"/>
      <c r="F92" s="188"/>
      <c r="G92" s="189"/>
    </row>
    <row r="93" spans="1:7" ht="15">
      <c r="A93" s="188"/>
      <c r="B93" s="188"/>
      <c r="C93" s="188"/>
      <c r="D93" s="188"/>
      <c r="E93" s="188"/>
      <c r="F93" s="188"/>
      <c r="G93" s="189"/>
    </row>
    <row r="94" spans="1:7" ht="15">
      <c r="A94" s="188"/>
      <c r="B94" s="188"/>
      <c r="C94" s="188"/>
      <c r="D94" s="188"/>
      <c r="E94" s="188"/>
      <c r="F94" s="188"/>
      <c r="G94" s="189"/>
    </row>
    <row r="95" spans="1:7" ht="15">
      <c r="A95" s="188"/>
      <c r="B95" s="188"/>
      <c r="C95" s="188"/>
      <c r="D95" s="188"/>
      <c r="E95" s="188"/>
      <c r="F95" s="188"/>
      <c r="G95" s="189"/>
    </row>
    <row r="96" spans="1:7" ht="15">
      <c r="A96" s="188"/>
      <c r="B96" s="188"/>
      <c r="C96" s="188"/>
      <c r="D96" s="188"/>
      <c r="E96" s="188"/>
      <c r="F96" s="188"/>
      <c r="G96" s="189"/>
    </row>
    <row r="97" spans="1:7" ht="15">
      <c r="A97" s="188"/>
      <c r="B97" s="188"/>
      <c r="C97" s="188"/>
      <c r="D97" s="188"/>
      <c r="E97" s="188"/>
      <c r="F97" s="188"/>
      <c r="G97" s="189"/>
    </row>
    <row r="98" spans="1:7" ht="15">
      <c r="A98" s="188"/>
      <c r="B98" s="188"/>
      <c r="C98" s="188"/>
      <c r="D98" s="188"/>
      <c r="E98" s="188"/>
      <c r="F98" s="188"/>
      <c r="G98" s="189"/>
    </row>
    <row r="99" spans="1:7" ht="15">
      <c r="A99" s="188"/>
      <c r="B99" s="188"/>
      <c r="C99" s="188"/>
      <c r="D99" s="188"/>
      <c r="E99" s="188"/>
      <c r="F99" s="188"/>
      <c r="G99" s="189"/>
    </row>
    <row r="100" spans="1:7" ht="15">
      <c r="A100" s="188"/>
      <c r="B100" s="188"/>
      <c r="C100" s="188"/>
      <c r="D100" s="188"/>
      <c r="E100" s="188"/>
      <c r="F100" s="188"/>
      <c r="G100" s="189"/>
    </row>
    <row r="101" spans="1:7" ht="15">
      <c r="A101" s="188"/>
      <c r="B101" s="188"/>
      <c r="C101" s="188"/>
      <c r="D101" s="188"/>
      <c r="E101" s="188"/>
      <c r="F101" s="188"/>
      <c r="G101" s="189"/>
    </row>
    <row r="102" spans="1:7" ht="15">
      <c r="A102" s="188"/>
      <c r="B102" s="188"/>
      <c r="C102" s="188"/>
      <c r="D102" s="188"/>
      <c r="E102" s="188"/>
      <c r="F102" s="188"/>
      <c r="G102" s="189"/>
    </row>
    <row r="103" spans="1:7" ht="15">
      <c r="A103" s="188"/>
      <c r="B103" s="188"/>
      <c r="C103" s="188"/>
      <c r="D103" s="188"/>
      <c r="E103" s="188"/>
      <c r="F103" s="188"/>
      <c r="G103" s="189"/>
    </row>
    <row r="104" spans="1:7" ht="15">
      <c r="A104" s="188"/>
      <c r="B104" s="188"/>
      <c r="C104" s="188"/>
      <c r="D104" s="188"/>
      <c r="E104" s="188"/>
      <c r="F104" s="188"/>
      <c r="G104" s="189"/>
    </row>
    <row r="105" spans="1:7" ht="15">
      <c r="A105" s="188"/>
      <c r="B105" s="188"/>
      <c r="C105" s="188"/>
      <c r="D105" s="188"/>
      <c r="E105" s="188"/>
      <c r="F105" s="188"/>
      <c r="G105" s="189"/>
    </row>
  </sheetData>
  <sheetProtection/>
  <mergeCells count="8">
    <mergeCell ref="A1:G1"/>
    <mergeCell ref="A2:G2"/>
    <mergeCell ref="A3:G3"/>
    <mergeCell ref="A9:G9"/>
    <mergeCell ref="A5:G5"/>
    <mergeCell ref="A6:G6"/>
    <mergeCell ref="A7:G7"/>
    <mergeCell ref="A8:G8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D40"/>
  <sheetViews>
    <sheetView view="pageBreakPreview" zoomScaleSheetLayoutView="100" zoomScalePageLayoutView="0" workbookViewId="0" topLeftCell="A1">
      <selection activeCell="A3" sqref="A3:C3"/>
    </sheetView>
  </sheetViews>
  <sheetFormatPr defaultColWidth="9.140625" defaultRowHeight="15"/>
  <cols>
    <col min="1" max="1" width="66.28125" style="0" customWidth="1"/>
    <col min="2" max="2" width="20.57421875" style="30" customWidth="1"/>
    <col min="3" max="3" width="10.57421875" style="0" customWidth="1"/>
  </cols>
  <sheetData>
    <row r="1" spans="1:3" s="190" customFormat="1" ht="15.75" customHeight="1">
      <c r="A1" s="225" t="s">
        <v>216</v>
      </c>
      <c r="B1" s="225"/>
      <c r="C1" s="225"/>
    </row>
    <row r="2" spans="1:3" s="190" customFormat="1" ht="15" customHeight="1">
      <c r="A2" s="225" t="s">
        <v>214</v>
      </c>
      <c r="B2" s="225"/>
      <c r="C2" s="225"/>
    </row>
    <row r="3" spans="1:3" s="190" customFormat="1" ht="15" customHeight="1">
      <c r="A3" s="225" t="s">
        <v>249</v>
      </c>
      <c r="B3" s="225"/>
      <c r="C3" s="225"/>
    </row>
    <row r="4" ht="17.25" customHeight="1"/>
    <row r="5" spans="1:3" ht="15">
      <c r="A5" s="228" t="s">
        <v>150</v>
      </c>
      <c r="B5" s="228"/>
      <c r="C5" s="228"/>
    </row>
    <row r="6" spans="1:3" ht="15">
      <c r="A6" s="228" t="s">
        <v>1</v>
      </c>
      <c r="B6" s="228"/>
      <c r="C6" s="228"/>
    </row>
    <row r="7" spans="1:3" ht="15">
      <c r="A7" s="232" t="s">
        <v>224</v>
      </c>
      <c r="B7" s="232"/>
      <c r="C7" s="232"/>
    </row>
    <row r="8" spans="1:3" ht="15">
      <c r="A8" s="228" t="s">
        <v>228</v>
      </c>
      <c r="B8" s="228"/>
      <c r="C8" s="228"/>
    </row>
    <row r="9" spans="1:2" ht="12.75" customHeight="1">
      <c r="A9" s="19"/>
      <c r="B9" s="31"/>
    </row>
    <row r="10" spans="1:3" ht="96" customHeight="1">
      <c r="A10" s="231" t="s">
        <v>234</v>
      </c>
      <c r="B10" s="231"/>
      <c r="C10" s="231"/>
    </row>
    <row r="12" spans="1:3" s="18" customFormat="1" ht="15">
      <c r="A12" s="16" t="s">
        <v>29</v>
      </c>
      <c r="B12" s="233" t="s">
        <v>12</v>
      </c>
      <c r="C12" s="233"/>
    </row>
    <row r="13" spans="1:3" s="6" customFormat="1" ht="17.25" customHeight="1">
      <c r="A13" s="49" t="s">
        <v>101</v>
      </c>
      <c r="B13" s="234">
        <f>SUM(B15)</f>
        <v>303.8</v>
      </c>
      <c r="C13" s="234"/>
    </row>
    <row r="14" spans="1:3" ht="16.5" customHeight="1">
      <c r="A14" s="44" t="s">
        <v>102</v>
      </c>
      <c r="B14" s="234">
        <f>SUM(B15)</f>
        <v>303.8</v>
      </c>
      <c r="C14" s="234"/>
    </row>
    <row r="15" spans="1:3" ht="16.5" customHeight="1">
      <c r="A15" s="1" t="s">
        <v>104</v>
      </c>
      <c r="B15" s="235">
        <v>303.8</v>
      </c>
      <c r="C15" s="235"/>
    </row>
    <row r="16" spans="1:3" ht="20.25" customHeight="1">
      <c r="A16" s="1" t="s">
        <v>105</v>
      </c>
      <c r="B16" s="235"/>
      <c r="C16" s="235"/>
    </row>
    <row r="17" spans="1:4" ht="15.75">
      <c r="A17" s="65" t="s">
        <v>103</v>
      </c>
      <c r="B17" s="235"/>
      <c r="C17" s="235"/>
      <c r="D17" s="30"/>
    </row>
    <row r="18" spans="1:3" ht="15.75">
      <c r="A18" s="1" t="s">
        <v>104</v>
      </c>
      <c r="B18" s="235" t="s">
        <v>151</v>
      </c>
      <c r="C18" s="235"/>
    </row>
    <row r="19" spans="1:3" s="6" customFormat="1" ht="15.75">
      <c r="A19" s="1" t="s">
        <v>105</v>
      </c>
      <c r="B19" s="234" t="s">
        <v>151</v>
      </c>
      <c r="C19" s="234"/>
    </row>
    <row r="20" ht="15">
      <c r="A20" s="48"/>
    </row>
    <row r="21" ht="15">
      <c r="A21" s="48"/>
    </row>
    <row r="22" ht="15">
      <c r="A22" s="48"/>
    </row>
    <row r="23" ht="15">
      <c r="A23" s="48"/>
    </row>
    <row r="24" ht="15">
      <c r="A24" s="48"/>
    </row>
    <row r="25" ht="15">
      <c r="A25" s="48"/>
    </row>
    <row r="26" ht="15">
      <c r="A26" s="48"/>
    </row>
    <row r="27" ht="15">
      <c r="A27" s="48"/>
    </row>
    <row r="28" ht="15">
      <c r="A28" s="48"/>
    </row>
    <row r="29" ht="15">
      <c r="A29" s="48"/>
    </row>
    <row r="30" ht="15">
      <c r="A30" s="48"/>
    </row>
    <row r="31" ht="15">
      <c r="A31" s="48"/>
    </row>
    <row r="32" ht="15">
      <c r="A32" s="48"/>
    </row>
    <row r="33" ht="15">
      <c r="A33" s="48"/>
    </row>
    <row r="34" ht="15">
      <c r="A34" s="48"/>
    </row>
    <row r="35" ht="15">
      <c r="A35" s="48"/>
    </row>
    <row r="36" ht="15">
      <c r="A36" s="48"/>
    </row>
    <row r="37" ht="15">
      <c r="A37" s="48"/>
    </row>
    <row r="38" ht="15">
      <c r="A38" s="48"/>
    </row>
    <row r="39" ht="15">
      <c r="A39" s="48"/>
    </row>
    <row r="40" ht="15">
      <c r="A40" s="48"/>
    </row>
  </sheetData>
  <sheetProtection/>
  <mergeCells count="16">
    <mergeCell ref="A10:C10"/>
    <mergeCell ref="B12:C12"/>
    <mergeCell ref="B13:C13"/>
    <mergeCell ref="B14:C14"/>
    <mergeCell ref="B19:C19"/>
    <mergeCell ref="B15:C15"/>
    <mergeCell ref="B16:C16"/>
    <mergeCell ref="B17:C17"/>
    <mergeCell ref="B18:C18"/>
    <mergeCell ref="A1:C1"/>
    <mergeCell ref="A2:C2"/>
    <mergeCell ref="A3:C3"/>
    <mergeCell ref="A8:C8"/>
    <mergeCell ref="A6:C6"/>
    <mergeCell ref="A5:C5"/>
    <mergeCell ref="A7:C7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Приложения</dc:title>
  <dc:subject>Бюджет 2009-2011</dc:subject>
  <dc:creator>Ramazan Psapitow</dc:creator>
  <cp:keywords/>
  <dc:description/>
  <cp:lastModifiedBy>User</cp:lastModifiedBy>
  <cp:lastPrinted>2018-03-01T07:12:10Z</cp:lastPrinted>
  <dcterms:created xsi:type="dcterms:W3CDTF">2008-12-11T12:51:54Z</dcterms:created>
  <dcterms:modified xsi:type="dcterms:W3CDTF">2018-03-01T07:12:24Z</dcterms:modified>
  <cp:category/>
  <cp:version/>
  <cp:contentType/>
  <cp:contentStatus/>
</cp:coreProperties>
</file>